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780"/>
  </bookViews>
  <sheets>
    <sheet name="資金収支計算書1-1" sheetId="1" r:id="rId1"/>
    <sheet name="資金収支内訳書1-2" sheetId="2" r:id="rId2"/>
    <sheet name="事業活動計算書2-1" sheetId="7" r:id="rId3"/>
    <sheet name="事業活動計内訳表2-2" sheetId="8" r:id="rId4"/>
    <sheet name="貸借対照表3-1" sheetId="10" r:id="rId5"/>
    <sheet name="貸借対照表3-2" sheetId="11" r:id="rId6"/>
  </sheets>
  <calcPr calcId="145621"/>
</workbook>
</file>

<file path=xl/calcChain.xml><?xml version="1.0" encoding="utf-8"?>
<calcChain xmlns="http://schemas.openxmlformats.org/spreadsheetml/2006/main">
  <c r="F50" i="11" l="1"/>
  <c r="H49" i="11"/>
  <c r="J49" i="11" s="1"/>
  <c r="H47" i="11"/>
  <c r="J47" i="11" s="1"/>
  <c r="G46" i="11"/>
  <c r="H45" i="11"/>
  <c r="J45" i="11" s="1"/>
  <c r="H44" i="11"/>
  <c r="J44" i="11" s="1"/>
  <c r="H42" i="11"/>
  <c r="J42" i="11" s="1"/>
  <c r="H41" i="11"/>
  <c r="J41" i="11" s="1"/>
  <c r="H40" i="11"/>
  <c r="J40" i="11" s="1"/>
  <c r="I39" i="11"/>
  <c r="G39" i="11"/>
  <c r="F39" i="11"/>
  <c r="H39" i="11" s="1"/>
  <c r="H38" i="11"/>
  <c r="J38" i="11" s="1"/>
  <c r="H37" i="11"/>
  <c r="J37" i="11" s="1"/>
  <c r="H36" i="11"/>
  <c r="J36" i="11" s="1"/>
  <c r="H35" i="11"/>
  <c r="J35" i="11" s="1"/>
  <c r="J34" i="11"/>
  <c r="H34" i="11"/>
  <c r="H33" i="11"/>
  <c r="J33" i="11" s="1"/>
  <c r="I32" i="11"/>
  <c r="H32" i="11"/>
  <c r="J32" i="11" s="1"/>
  <c r="G32" i="11"/>
  <c r="F32" i="11"/>
  <c r="F43" i="11" s="1"/>
  <c r="H29" i="11"/>
  <c r="J29" i="11" s="1"/>
  <c r="H28" i="11"/>
  <c r="J28" i="11" s="1"/>
  <c r="H27" i="11"/>
  <c r="J27" i="11" s="1"/>
  <c r="H26" i="11"/>
  <c r="J26" i="11" s="1"/>
  <c r="H25" i="11"/>
  <c r="J25" i="11" s="1"/>
  <c r="H24" i="11"/>
  <c r="J24" i="11" s="1"/>
  <c r="H23" i="11"/>
  <c r="J23" i="11" s="1"/>
  <c r="H22" i="11"/>
  <c r="J22" i="11" s="1"/>
  <c r="H21" i="11"/>
  <c r="J21" i="11" s="1"/>
  <c r="I20" i="11"/>
  <c r="G20" i="11"/>
  <c r="H20" i="11" s="1"/>
  <c r="F20" i="11"/>
  <c r="H19" i="11"/>
  <c r="J19" i="11" s="1"/>
  <c r="H18" i="11"/>
  <c r="J18" i="11" s="1"/>
  <c r="J17" i="11" s="1"/>
  <c r="I17" i="11"/>
  <c r="G17" i="11"/>
  <c r="F17" i="11"/>
  <c r="H17" i="11" s="1"/>
  <c r="F16" i="11"/>
  <c r="H15" i="11"/>
  <c r="J15" i="11" s="1"/>
  <c r="H14" i="11"/>
  <c r="J14" i="11" s="1"/>
  <c r="H13" i="11"/>
  <c r="J13" i="11" s="1"/>
  <c r="H12" i="11"/>
  <c r="J12" i="11" s="1"/>
  <c r="H11" i="11"/>
  <c r="J11" i="11" s="1"/>
  <c r="H10" i="11"/>
  <c r="J10" i="11" s="1"/>
  <c r="H9" i="11"/>
  <c r="I8" i="11"/>
  <c r="G8" i="11"/>
  <c r="F8" i="11"/>
  <c r="F31" i="11" s="1"/>
  <c r="N33" i="10"/>
  <c r="G31" i="10"/>
  <c r="G30" i="10"/>
  <c r="N29" i="10"/>
  <c r="G29" i="10"/>
  <c r="M28" i="10"/>
  <c r="L28" i="10"/>
  <c r="G28" i="10"/>
  <c r="N27" i="10"/>
  <c r="G27" i="10"/>
  <c r="N26" i="10"/>
  <c r="G26" i="10"/>
  <c r="G25" i="10"/>
  <c r="M24" i="10"/>
  <c r="L24" i="10"/>
  <c r="G24" i="10"/>
  <c r="F23" i="10"/>
  <c r="F19" i="10" s="1"/>
  <c r="E23" i="10"/>
  <c r="G22" i="10"/>
  <c r="N21" i="10"/>
  <c r="G21" i="10"/>
  <c r="N20" i="10"/>
  <c r="F20" i="10"/>
  <c r="E20" i="10"/>
  <c r="G20" i="10" s="1"/>
  <c r="M19" i="10"/>
  <c r="L19" i="10"/>
  <c r="G18" i="10"/>
  <c r="G17" i="10"/>
  <c r="G16" i="10"/>
  <c r="G15" i="10"/>
  <c r="N14" i="10"/>
  <c r="G14" i="10"/>
  <c r="N13" i="10"/>
  <c r="G13" i="10"/>
  <c r="N12" i="10"/>
  <c r="G12" i="10"/>
  <c r="N11" i="10"/>
  <c r="G11" i="10"/>
  <c r="N10" i="10"/>
  <c r="G10" i="10"/>
  <c r="N9" i="10"/>
  <c r="F9" i="10"/>
  <c r="G9" i="10" s="1"/>
  <c r="M8" i="10"/>
  <c r="L8" i="10"/>
  <c r="L22" i="10" s="1"/>
  <c r="F8" i="10"/>
  <c r="E8" i="10"/>
  <c r="M22" i="10" l="1"/>
  <c r="N19" i="10"/>
  <c r="G23" i="10"/>
  <c r="N24" i="10"/>
  <c r="H16" i="11"/>
  <c r="G31" i="11"/>
  <c r="H31" i="11" s="1"/>
  <c r="G16" i="11"/>
  <c r="I43" i="11"/>
  <c r="I16" i="11"/>
  <c r="I31" i="11" s="1"/>
  <c r="I48" i="11" s="1"/>
  <c r="I50" i="11" s="1"/>
  <c r="J39" i="11"/>
  <c r="H8" i="11"/>
  <c r="G43" i="11"/>
  <c r="H43" i="11" s="1"/>
  <c r="J43" i="11" s="1"/>
  <c r="J20" i="11"/>
  <c r="J16" i="11"/>
  <c r="F51" i="11"/>
  <c r="J9" i="11"/>
  <c r="J8" i="11" s="1"/>
  <c r="H46" i="11"/>
  <c r="J46" i="11" s="1"/>
  <c r="N28" i="10"/>
  <c r="N8" i="10"/>
  <c r="F35" i="10"/>
  <c r="N22" i="10"/>
  <c r="G8" i="10"/>
  <c r="E19" i="10"/>
  <c r="G19" i="10" s="1"/>
  <c r="M32" i="10" l="1"/>
  <c r="M31" i="10" s="1"/>
  <c r="M34" i="10" s="1"/>
  <c r="M35" i="10" s="1"/>
  <c r="I51" i="11"/>
  <c r="J31" i="11"/>
  <c r="G48" i="11"/>
  <c r="E35" i="10"/>
  <c r="H48" i="11" l="1"/>
  <c r="J48" i="11" s="1"/>
  <c r="G50" i="11"/>
  <c r="G35" i="10"/>
  <c r="L32" i="10"/>
  <c r="H50" i="11" l="1"/>
  <c r="J50" i="11" s="1"/>
  <c r="G51" i="11"/>
  <c r="H51" i="11" s="1"/>
  <c r="J51" i="11" s="1"/>
  <c r="N32" i="10"/>
  <c r="L31" i="10"/>
  <c r="N31" i="10" l="1"/>
  <c r="L34" i="10"/>
  <c r="N34" i="10" l="1"/>
  <c r="L35" i="10"/>
  <c r="N35" i="10" s="1"/>
  <c r="I48" i="8" l="1"/>
  <c r="K48" i="8" s="1"/>
  <c r="I47" i="8"/>
  <c r="K47" i="8" s="1"/>
  <c r="I45" i="8"/>
  <c r="K45" i="8" s="1"/>
  <c r="J42" i="8"/>
  <c r="G42" i="8"/>
  <c r="I40" i="8"/>
  <c r="K40" i="8" s="1"/>
  <c r="I39" i="8"/>
  <c r="K39" i="8" s="1"/>
  <c r="I38" i="8"/>
  <c r="K38" i="8" s="1"/>
  <c r="J37" i="8"/>
  <c r="G37" i="8"/>
  <c r="G43" i="8" s="1"/>
  <c r="I36" i="8"/>
  <c r="K36" i="8" s="1"/>
  <c r="H35" i="8"/>
  <c r="H41" i="8" s="1"/>
  <c r="I34" i="8"/>
  <c r="K34" i="8" s="1"/>
  <c r="I33" i="8"/>
  <c r="K33" i="8" s="1"/>
  <c r="I32" i="8"/>
  <c r="K32" i="8" s="1"/>
  <c r="J29" i="8"/>
  <c r="H29" i="8"/>
  <c r="G29" i="8"/>
  <c r="I29" i="8" s="1"/>
  <c r="I28" i="8"/>
  <c r="K28" i="8" s="1"/>
  <c r="I27" i="8"/>
  <c r="K27" i="8" s="1"/>
  <c r="I26" i="8"/>
  <c r="K26" i="8" s="1"/>
  <c r="J25" i="8"/>
  <c r="H25" i="8"/>
  <c r="G25" i="8"/>
  <c r="I24" i="8"/>
  <c r="K24" i="8" s="1"/>
  <c r="K23" i="8"/>
  <c r="I23" i="8"/>
  <c r="I22" i="8"/>
  <c r="K22" i="8" s="1"/>
  <c r="J20" i="8"/>
  <c r="H20" i="8"/>
  <c r="G20" i="8"/>
  <c r="I20" i="8" s="1"/>
  <c r="I19" i="8"/>
  <c r="K19" i="8" s="1"/>
  <c r="I18" i="8"/>
  <c r="K18" i="8" s="1"/>
  <c r="I17" i="8"/>
  <c r="K17" i="8" s="1"/>
  <c r="I16" i="8"/>
  <c r="K16" i="8" s="1"/>
  <c r="I15" i="8"/>
  <c r="K15" i="8" s="1"/>
  <c r="I14" i="8"/>
  <c r="K14" i="8" s="1"/>
  <c r="I13" i="8"/>
  <c r="K13" i="8" s="1"/>
  <c r="I12" i="8"/>
  <c r="K12" i="8" s="1"/>
  <c r="J11" i="8"/>
  <c r="J21" i="8" s="1"/>
  <c r="H11" i="8"/>
  <c r="H21" i="8" s="1"/>
  <c r="G11" i="8"/>
  <c r="I10" i="8"/>
  <c r="K10" i="8" s="1"/>
  <c r="I9" i="8"/>
  <c r="K9" i="8" s="1"/>
  <c r="K8" i="8"/>
  <c r="I8" i="8"/>
  <c r="I48" i="7"/>
  <c r="I47" i="7"/>
  <c r="I45" i="7"/>
  <c r="H42" i="7"/>
  <c r="G42" i="7"/>
  <c r="I42" i="7" s="1"/>
  <c r="I41" i="7"/>
  <c r="I40" i="7"/>
  <c r="I39" i="7"/>
  <c r="I38" i="7"/>
  <c r="H37" i="7"/>
  <c r="H43" i="7" s="1"/>
  <c r="G37" i="7"/>
  <c r="I36" i="7"/>
  <c r="I35" i="7"/>
  <c r="I34" i="7"/>
  <c r="I33" i="7"/>
  <c r="I32" i="7"/>
  <c r="H29" i="7"/>
  <c r="G29" i="7"/>
  <c r="I29" i="7" s="1"/>
  <c r="I28" i="7"/>
  <c r="I27" i="7"/>
  <c r="I26" i="7"/>
  <c r="H25" i="7"/>
  <c r="H30" i="7" s="1"/>
  <c r="G25" i="7"/>
  <c r="I24" i="7"/>
  <c r="I23" i="7"/>
  <c r="I22" i="7"/>
  <c r="H20" i="7"/>
  <c r="G20" i="7"/>
  <c r="I19" i="7"/>
  <c r="I18" i="7"/>
  <c r="I17" i="7"/>
  <c r="I16" i="7"/>
  <c r="I15" i="7"/>
  <c r="I14" i="7"/>
  <c r="I13" i="7"/>
  <c r="I12" i="7"/>
  <c r="H11" i="7"/>
  <c r="G11" i="7"/>
  <c r="G21" i="7" s="1"/>
  <c r="I10" i="7"/>
  <c r="I9" i="7"/>
  <c r="I8" i="7"/>
  <c r="K20" i="8" l="1"/>
  <c r="G30" i="8"/>
  <c r="G21" i="8"/>
  <c r="G31" i="8" s="1"/>
  <c r="J30" i="8"/>
  <c r="J43" i="8"/>
  <c r="J31" i="8"/>
  <c r="J44" i="8" s="1"/>
  <c r="J46" i="8" s="1"/>
  <c r="J49" i="8" s="1"/>
  <c r="K29" i="8"/>
  <c r="I35" i="8"/>
  <c r="K35" i="8" s="1"/>
  <c r="I11" i="8"/>
  <c r="K11" i="8" s="1"/>
  <c r="H30" i="8"/>
  <c r="H31" i="8" s="1"/>
  <c r="H42" i="8"/>
  <c r="I42" i="8" s="1"/>
  <c r="K42" i="8" s="1"/>
  <c r="I41" i="8"/>
  <c r="K41" i="8" s="1"/>
  <c r="I25" i="8"/>
  <c r="K25" i="8" s="1"/>
  <c r="H37" i="8"/>
  <c r="I11" i="7"/>
  <c r="I20" i="7"/>
  <c r="I25" i="7"/>
  <c r="I37" i="7"/>
  <c r="G30" i="7"/>
  <c r="I30" i="7" s="1"/>
  <c r="G43" i="7"/>
  <c r="I43" i="7" s="1"/>
  <c r="H21" i="7"/>
  <c r="H31" i="7" s="1"/>
  <c r="H44" i="7" s="1"/>
  <c r="H46" i="7" s="1"/>
  <c r="H49" i="7" s="1"/>
  <c r="I21" i="8" l="1"/>
  <c r="K21" i="8" s="1"/>
  <c r="I30" i="8"/>
  <c r="K30" i="8" s="1"/>
  <c r="G44" i="8"/>
  <c r="I31" i="8"/>
  <c r="K31" i="8" s="1"/>
  <c r="H43" i="8"/>
  <c r="I37" i="8"/>
  <c r="K37" i="8" s="1"/>
  <c r="G31" i="7"/>
  <c r="I21" i="7"/>
  <c r="I43" i="8" l="1"/>
  <c r="K43" i="8" s="1"/>
  <c r="H44" i="8"/>
  <c r="H46" i="8" s="1"/>
  <c r="H49" i="8" s="1"/>
  <c r="I44" i="8"/>
  <c r="K44" i="8" s="1"/>
  <c r="G46" i="8"/>
  <c r="I31" i="7"/>
  <c r="G44" i="7"/>
  <c r="G49" i="8" l="1"/>
  <c r="I49" i="8" s="1"/>
  <c r="K49" i="8" s="1"/>
  <c r="I46" i="8"/>
  <c r="K46" i="8" s="1"/>
  <c r="I44" i="7"/>
  <c r="G46" i="7"/>
  <c r="G49" i="7" l="1"/>
  <c r="I49" i="7" s="1"/>
  <c r="I46" i="7"/>
  <c r="G46" i="2" l="1"/>
  <c r="I46" i="2" s="1"/>
  <c r="I45" i="2"/>
  <c r="I43" i="2"/>
  <c r="G43" i="2"/>
  <c r="H41" i="2"/>
  <c r="F41" i="2"/>
  <c r="E41" i="2"/>
  <c r="G40" i="2"/>
  <c r="I40" i="2" s="1"/>
  <c r="G39" i="2"/>
  <c r="I39" i="2" s="1"/>
  <c r="G38" i="2"/>
  <c r="I38" i="2" s="1"/>
  <c r="H37" i="2"/>
  <c r="F37" i="2"/>
  <c r="E37" i="2"/>
  <c r="G36" i="2"/>
  <c r="I36" i="2" s="1"/>
  <c r="G35" i="2"/>
  <c r="I35" i="2" s="1"/>
  <c r="G34" i="2"/>
  <c r="I34" i="2" s="1"/>
  <c r="H32" i="2"/>
  <c r="F32" i="2"/>
  <c r="E32" i="2"/>
  <c r="G31" i="2"/>
  <c r="I31" i="2" s="1"/>
  <c r="G30" i="2"/>
  <c r="I30" i="2" s="1"/>
  <c r="G29" i="2"/>
  <c r="I29" i="2" s="1"/>
  <c r="G28" i="2"/>
  <c r="I28" i="2" s="1"/>
  <c r="H27" i="2"/>
  <c r="H33" i="2" s="1"/>
  <c r="F27" i="2"/>
  <c r="F33" i="2" s="1"/>
  <c r="E27" i="2"/>
  <c r="E33" i="2" s="1"/>
  <c r="G26" i="2"/>
  <c r="I26" i="2" s="1"/>
  <c r="G25" i="2"/>
  <c r="I25" i="2" s="1"/>
  <c r="G24" i="2"/>
  <c r="I24" i="2" s="1"/>
  <c r="G23" i="2"/>
  <c r="I23" i="2" s="1"/>
  <c r="G22" i="2"/>
  <c r="I22" i="2" s="1"/>
  <c r="F20" i="2"/>
  <c r="E20" i="2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H13" i="2"/>
  <c r="F13" i="2"/>
  <c r="G13" i="2" s="1"/>
  <c r="I13" i="2" s="1"/>
  <c r="E13" i="2"/>
  <c r="E21" i="2" s="1"/>
  <c r="G12" i="2"/>
  <c r="I12" i="2" s="1"/>
  <c r="G11" i="2"/>
  <c r="I11" i="2" s="1"/>
  <c r="I10" i="2"/>
  <c r="G10" i="2"/>
  <c r="G9" i="2"/>
  <c r="I9" i="2" s="1"/>
  <c r="G8" i="2"/>
  <c r="I8" i="2" s="1"/>
  <c r="I51" i="1"/>
  <c r="I47" i="1"/>
  <c r="H44" i="1"/>
  <c r="G44" i="1"/>
  <c r="I43" i="1"/>
  <c r="I42" i="1"/>
  <c r="I41" i="1"/>
  <c r="H40" i="1"/>
  <c r="G40" i="1"/>
  <c r="I40" i="1" s="1"/>
  <c r="I39" i="1"/>
  <c r="I38" i="1"/>
  <c r="I37" i="1"/>
  <c r="H34" i="1"/>
  <c r="G34" i="1"/>
  <c r="I33" i="1"/>
  <c r="I32" i="1"/>
  <c r="I31" i="1"/>
  <c r="I30" i="1"/>
  <c r="H29" i="1"/>
  <c r="H36" i="1" s="1"/>
  <c r="G29" i="1"/>
  <c r="I29" i="1" s="1"/>
  <c r="I28" i="1"/>
  <c r="I27" i="1"/>
  <c r="I26" i="1"/>
  <c r="I25" i="1"/>
  <c r="I24" i="1"/>
  <c r="H21" i="1"/>
  <c r="G21" i="1"/>
  <c r="I21" i="1" s="1"/>
  <c r="I20" i="1"/>
  <c r="I19" i="1"/>
  <c r="I18" i="1"/>
  <c r="I17" i="1"/>
  <c r="I16" i="1"/>
  <c r="I15" i="1"/>
  <c r="I14" i="1"/>
  <c r="H13" i="1"/>
  <c r="I13" i="1" s="1"/>
  <c r="G13" i="1"/>
  <c r="I12" i="1"/>
  <c r="I11" i="1"/>
  <c r="I10" i="1"/>
  <c r="I9" i="1"/>
  <c r="I8" i="1"/>
  <c r="H44" i="2" l="1"/>
  <c r="H47" i="2" s="1"/>
  <c r="G41" i="2"/>
  <c r="I41" i="2" s="1"/>
  <c r="E42" i="2"/>
  <c r="E44" i="2" s="1"/>
  <c r="H42" i="2"/>
  <c r="G20" i="2"/>
  <c r="I20" i="2" s="1"/>
  <c r="G33" i="2"/>
  <c r="I33" i="2" s="1"/>
  <c r="G32" i="2"/>
  <c r="I32" i="2" s="1"/>
  <c r="F21" i="2"/>
  <c r="G21" i="2"/>
  <c r="I21" i="2" s="1"/>
  <c r="F42" i="2"/>
  <c r="G42" i="2" s="1"/>
  <c r="I42" i="2" s="1"/>
  <c r="G37" i="2"/>
  <c r="I37" i="2" s="1"/>
  <c r="G27" i="2"/>
  <c r="I27" i="2" s="1"/>
  <c r="G36" i="1"/>
  <c r="I36" i="1" s="1"/>
  <c r="G23" i="1"/>
  <c r="I34" i="1"/>
  <c r="H46" i="1"/>
  <c r="I44" i="1"/>
  <c r="G49" i="1"/>
  <c r="G52" i="1" s="1"/>
  <c r="I23" i="1"/>
  <c r="I49" i="1" s="1"/>
  <c r="H23" i="1"/>
  <c r="H49" i="1" s="1"/>
  <c r="H52" i="1" s="1"/>
  <c r="G46" i="1"/>
  <c r="I46" i="1" s="1"/>
  <c r="E47" i="2" l="1"/>
  <c r="F44" i="2"/>
  <c r="F47" i="2" s="1"/>
  <c r="I52" i="1"/>
  <c r="G44" i="2" l="1"/>
  <c r="G47" i="2"/>
  <c r="I44" i="2"/>
  <c r="I47" i="2" s="1"/>
</calcChain>
</file>

<file path=xl/sharedStrings.xml><?xml version="1.0" encoding="utf-8"?>
<sst xmlns="http://schemas.openxmlformats.org/spreadsheetml/2006/main" count="472" uniqueCount="247">
  <si>
    <t>資金収支内訳表</t>
    <rPh sb="0" eb="2">
      <t>シキン</t>
    </rPh>
    <rPh sb="2" eb="4">
      <t>シュウシ</t>
    </rPh>
    <rPh sb="4" eb="6">
      <t>ウチワケ</t>
    </rPh>
    <rPh sb="6" eb="7">
      <t>ヒョウ</t>
    </rPh>
    <phoneticPr fontId="2"/>
  </si>
  <si>
    <t>自　平成２５年４月１日　　至　平成２６年３月３１日</t>
    <rPh sb="0" eb="1">
      <t>ジ</t>
    </rPh>
    <rPh sb="2" eb="4">
      <t>ヘイセイ</t>
    </rPh>
    <rPh sb="6" eb="7">
      <t>ネン</t>
    </rPh>
    <rPh sb="8" eb="9">
      <t>ガツ</t>
    </rPh>
    <rPh sb="10" eb="11">
      <t>ヒ</t>
    </rPh>
    <rPh sb="13" eb="14">
      <t>イタル</t>
    </rPh>
    <rPh sb="15" eb="17">
      <t>ヘイセイ</t>
    </rPh>
    <rPh sb="19" eb="20">
      <t>ネン</t>
    </rPh>
    <rPh sb="21" eb="22">
      <t>ガツ</t>
    </rPh>
    <rPh sb="24" eb="25">
      <t>ヒ</t>
    </rPh>
    <phoneticPr fontId="2"/>
  </si>
  <si>
    <t>社会福祉法人　蕗の会</t>
    <rPh sb="0" eb="2">
      <t>シャカイ</t>
    </rPh>
    <rPh sb="2" eb="4">
      <t>フクシ</t>
    </rPh>
    <rPh sb="4" eb="6">
      <t>ホウジン</t>
    </rPh>
    <rPh sb="7" eb="8">
      <t>フキ</t>
    </rPh>
    <rPh sb="9" eb="10">
      <t>カイ</t>
    </rPh>
    <phoneticPr fontId="2"/>
  </si>
  <si>
    <t>勘　定　科　目</t>
    <rPh sb="0" eb="1">
      <t>カン</t>
    </rPh>
    <rPh sb="2" eb="3">
      <t>テイ</t>
    </rPh>
    <rPh sb="4" eb="5">
      <t>カ</t>
    </rPh>
    <rPh sb="6" eb="7">
      <t>メ</t>
    </rPh>
    <phoneticPr fontId="2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</si>
  <si>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</si>
  <si>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</si>
  <si>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合　計</t>
    <rPh sb="0" eb="1">
      <t>ゴウ</t>
    </rPh>
    <rPh sb="2" eb="3">
      <t>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</si>
  <si>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</si>
  <si>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法人合計</t>
    <rPh sb="0" eb="2">
      <t>ホウジン</t>
    </rPh>
    <rPh sb="2" eb="4">
      <t>ゴウケイ</t>
    </rPh>
    <phoneticPr fontId="2"/>
  </si>
  <si>
    <t>就労支援事業収入</t>
    <rPh sb="0" eb="2">
      <t>シュウロウ</t>
    </rPh>
    <rPh sb="2" eb="4">
      <t>シエン</t>
    </rPh>
    <rPh sb="4" eb="6">
      <t>ジギョウ</t>
    </rPh>
    <rPh sb="6" eb="8">
      <t>シュウニュウ</t>
    </rPh>
    <phoneticPr fontId="2"/>
  </si>
  <si>
    <t>収</t>
    <rPh sb="0" eb="1">
      <t>シュウ</t>
    </rPh>
    <phoneticPr fontId="2"/>
  </si>
  <si>
    <t>障害福祉サービス等事業収入</t>
    <rPh sb="0" eb="2">
      <t>ショウガイ</t>
    </rPh>
    <rPh sb="2" eb="4">
      <t>フクシ</t>
    </rPh>
    <rPh sb="8" eb="9">
      <t>トウ</t>
    </rPh>
    <rPh sb="9" eb="11">
      <t>ジギョウ</t>
    </rPh>
    <rPh sb="11" eb="13">
      <t>シュウニュウ</t>
    </rPh>
    <phoneticPr fontId="2"/>
  </si>
  <si>
    <t>事</t>
    <rPh sb="0" eb="1">
      <t>ジ</t>
    </rPh>
    <phoneticPr fontId="2"/>
  </si>
  <si>
    <t>経常経費寄附金収入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2"/>
  </si>
  <si>
    <t>業</t>
    <rPh sb="0" eb="1">
      <t>ギョウ</t>
    </rPh>
    <phoneticPr fontId="2"/>
  </si>
  <si>
    <t>受取利息配当収入</t>
    <rPh sb="0" eb="2">
      <t>ウケトリ</t>
    </rPh>
    <rPh sb="2" eb="4">
      <t>リソク</t>
    </rPh>
    <rPh sb="4" eb="6">
      <t>ハイトウ</t>
    </rPh>
    <rPh sb="6" eb="8">
      <t>シュウニュウ</t>
    </rPh>
    <phoneticPr fontId="2"/>
  </si>
  <si>
    <t>活</t>
    <rPh sb="0" eb="1">
      <t>カツ</t>
    </rPh>
    <phoneticPr fontId="2"/>
  </si>
  <si>
    <t>入</t>
    <rPh sb="0" eb="1">
      <t>ニュウ</t>
    </rPh>
    <phoneticPr fontId="2"/>
  </si>
  <si>
    <t>その他の収入</t>
    <rPh sb="2" eb="3">
      <t>タ</t>
    </rPh>
    <rPh sb="4" eb="6">
      <t>シュウニュウ</t>
    </rPh>
    <phoneticPr fontId="2"/>
  </si>
  <si>
    <t>動</t>
    <rPh sb="0" eb="1">
      <t>ドウ</t>
    </rPh>
    <phoneticPr fontId="2"/>
  </si>
  <si>
    <t>事業活動収入　計　　　　　　　　(1)</t>
    <rPh sb="0" eb="2">
      <t>ジギョウ</t>
    </rPh>
    <rPh sb="2" eb="4">
      <t>カツドウ</t>
    </rPh>
    <rPh sb="4" eb="6">
      <t>シュウニュウ</t>
    </rPh>
    <rPh sb="7" eb="8">
      <t>ケイ</t>
    </rPh>
    <phoneticPr fontId="2"/>
  </si>
  <si>
    <t>人件費支出</t>
    <rPh sb="0" eb="3">
      <t>ジンケンヒ</t>
    </rPh>
    <rPh sb="3" eb="5">
      <t>シシュツ</t>
    </rPh>
    <phoneticPr fontId="2"/>
  </si>
  <si>
    <t>支</t>
    <rPh sb="0" eb="1">
      <t>シ</t>
    </rPh>
    <phoneticPr fontId="2"/>
  </si>
  <si>
    <t>事業費支出</t>
    <rPh sb="0" eb="3">
      <t>ジギョウヒ</t>
    </rPh>
    <rPh sb="3" eb="5">
      <t>シシュツ</t>
    </rPh>
    <phoneticPr fontId="2"/>
  </si>
  <si>
    <t>事務費支出</t>
    <rPh sb="0" eb="3">
      <t>ジムヒ</t>
    </rPh>
    <rPh sb="3" eb="5">
      <t>シシュツ</t>
    </rPh>
    <phoneticPr fontId="2"/>
  </si>
  <si>
    <t>就労支援事業支出</t>
    <rPh sb="0" eb="1">
      <t>シュウ</t>
    </rPh>
    <rPh sb="1" eb="2">
      <t>ロウ</t>
    </rPh>
    <rPh sb="2" eb="4">
      <t>シエン</t>
    </rPh>
    <rPh sb="4" eb="6">
      <t>ジギョウ</t>
    </rPh>
    <rPh sb="6" eb="8">
      <t>シシュツ</t>
    </rPh>
    <phoneticPr fontId="2"/>
  </si>
  <si>
    <t>出</t>
    <rPh sb="0" eb="1">
      <t>デ</t>
    </rPh>
    <phoneticPr fontId="2"/>
  </si>
  <si>
    <t>利用者負担軽減額</t>
    <rPh sb="0" eb="3">
      <t>リヨウシャ</t>
    </rPh>
    <rPh sb="3" eb="5">
      <t>フタン</t>
    </rPh>
    <rPh sb="5" eb="7">
      <t>ケイゲン</t>
    </rPh>
    <rPh sb="7" eb="8">
      <t>ガク</t>
    </rPh>
    <phoneticPr fontId="2"/>
  </si>
  <si>
    <t>その他支出</t>
    <rPh sb="2" eb="3">
      <t>タ</t>
    </rPh>
    <rPh sb="3" eb="5">
      <t>シシュツ</t>
    </rPh>
    <phoneticPr fontId="2"/>
  </si>
  <si>
    <t>事業活動支出　計　　　　　　　　(2)</t>
    <rPh sb="0" eb="2">
      <t>ジギョウ</t>
    </rPh>
    <rPh sb="2" eb="4">
      <t>カツドウ</t>
    </rPh>
    <rPh sb="4" eb="6">
      <t>シシュツ</t>
    </rPh>
    <rPh sb="7" eb="8">
      <t>ケイ</t>
    </rPh>
    <phoneticPr fontId="2"/>
  </si>
  <si>
    <t>事業活動資金収支差額　  　（3）=（1）-（1）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2"/>
  </si>
  <si>
    <t>施設整備等補助金収入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シュウニュウ</t>
    </rPh>
    <phoneticPr fontId="2"/>
  </si>
  <si>
    <t>施</t>
    <rPh sb="0" eb="1">
      <t>シ</t>
    </rPh>
    <phoneticPr fontId="2"/>
  </si>
  <si>
    <t>設備資金借入金元金償還補助金収入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4">
      <t>ホジョキン</t>
    </rPh>
    <rPh sb="14" eb="16">
      <t>シュウニュウ</t>
    </rPh>
    <phoneticPr fontId="2"/>
  </si>
  <si>
    <t>設</t>
    <rPh sb="0" eb="1">
      <t>セツ</t>
    </rPh>
    <phoneticPr fontId="2"/>
  </si>
  <si>
    <t>設備資金借入金収入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シュウニュウ</t>
    </rPh>
    <phoneticPr fontId="2"/>
  </si>
  <si>
    <t>整</t>
    <rPh sb="0" eb="1">
      <t>セイ</t>
    </rPh>
    <phoneticPr fontId="2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</si>
  <si>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2"/>
  </si>
  <si>
    <t>備</t>
    <rPh sb="0" eb="1">
      <t>ビ</t>
    </rPh>
    <phoneticPr fontId="2"/>
  </si>
  <si>
    <t>その他の施設整備等による収入</t>
    <rPh sb="2" eb="3">
      <t>タ</t>
    </rPh>
    <rPh sb="4" eb="9">
      <t>シセツセイビトウ</t>
    </rPh>
    <rPh sb="12" eb="14">
      <t>シュウニュウ</t>
    </rPh>
    <phoneticPr fontId="2"/>
  </si>
  <si>
    <t>等</t>
    <rPh sb="0" eb="1">
      <t>トウ</t>
    </rPh>
    <phoneticPr fontId="2"/>
  </si>
  <si>
    <t>施設整備等収入　計　　　　　（4）</t>
    <rPh sb="0" eb="5">
      <t>シセツセイビトウ</t>
    </rPh>
    <rPh sb="5" eb="7">
      <t>シュウニュウ</t>
    </rPh>
    <rPh sb="8" eb="9">
      <t>ケイ</t>
    </rPh>
    <phoneticPr fontId="2"/>
  </si>
  <si>
    <t>設備資金借入金償還支出</t>
    <rPh sb="0" eb="2">
      <t>セツビ</t>
    </rPh>
    <rPh sb="2" eb="4">
      <t>シキン</t>
    </rPh>
    <rPh sb="4" eb="6">
      <t>カリイレ</t>
    </rPh>
    <rPh sb="6" eb="7">
      <t>キン</t>
    </rPh>
    <rPh sb="7" eb="9">
      <t>ショウカン</t>
    </rPh>
    <rPh sb="9" eb="11">
      <t>シシュツ</t>
    </rPh>
    <phoneticPr fontId="2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</si>
  <si>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2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</si>
  <si>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2"/>
  </si>
  <si>
    <t>その他の施設整備等による支出</t>
    <rPh sb="2" eb="3">
      <t>タ</t>
    </rPh>
    <rPh sb="4" eb="9">
      <t>シセツセイビトウ</t>
    </rPh>
    <rPh sb="12" eb="14">
      <t>シシュツ</t>
    </rPh>
    <phoneticPr fontId="2"/>
  </si>
  <si>
    <t>施設整備等支出　計　　　　　　（5）</t>
    <rPh sb="0" eb="5">
      <t>シセツセイビトウ</t>
    </rPh>
    <rPh sb="5" eb="7">
      <t>シシュツ</t>
    </rPh>
    <rPh sb="8" eb="9">
      <t>ケイ</t>
    </rPh>
    <phoneticPr fontId="2"/>
  </si>
  <si>
    <t>施設整備等資金収支差額　　（6）=（4）-（5）</t>
    <rPh sb="0" eb="5">
      <t>シセツセイビトウ</t>
    </rPh>
    <rPh sb="5" eb="7">
      <t>シキン</t>
    </rPh>
    <rPh sb="7" eb="9">
      <t>シュウシ</t>
    </rPh>
    <rPh sb="9" eb="11">
      <t>サガク</t>
    </rPh>
    <phoneticPr fontId="2"/>
  </si>
  <si>
    <t>長期運営資金借入金収入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0">
      <t>シュウ</t>
    </rPh>
    <rPh sb="10" eb="11">
      <t>ニュウ</t>
    </rPh>
    <phoneticPr fontId="2"/>
  </si>
  <si>
    <t>積立資産取崩収入</t>
    <rPh sb="0" eb="2">
      <t>ツミタテ</t>
    </rPh>
    <rPh sb="2" eb="4">
      <t>シサン</t>
    </rPh>
    <rPh sb="4" eb="6">
      <t>トリクズシ</t>
    </rPh>
    <rPh sb="6" eb="8">
      <t>シュウニュウ</t>
    </rPh>
    <phoneticPr fontId="2"/>
  </si>
  <si>
    <t>他</t>
    <rPh sb="0" eb="1">
      <t>タ</t>
    </rPh>
    <phoneticPr fontId="2"/>
  </si>
  <si>
    <t>その他の活動による収入</t>
    <rPh sb="2" eb="3">
      <t>タ</t>
    </rPh>
    <rPh sb="4" eb="6">
      <t>カツドウ</t>
    </rPh>
    <rPh sb="9" eb="11">
      <t>シュウニュウ</t>
    </rPh>
    <phoneticPr fontId="2"/>
  </si>
  <si>
    <t>その他の活動収入　計　　　　　（7）</t>
    <rPh sb="2" eb="3">
      <t>タ</t>
    </rPh>
    <rPh sb="4" eb="6">
      <t>カツドウ</t>
    </rPh>
    <rPh sb="6" eb="8">
      <t>シュウニュウ</t>
    </rPh>
    <rPh sb="9" eb="10">
      <t>ケイ</t>
    </rPh>
    <phoneticPr fontId="2"/>
  </si>
  <si>
    <t>長期運営資金借入金償還支出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ショウカン</t>
    </rPh>
    <rPh sb="11" eb="13">
      <t>シシュツ</t>
    </rPh>
    <phoneticPr fontId="2"/>
  </si>
  <si>
    <t>積立資産支出</t>
    <rPh sb="0" eb="2">
      <t>ツミタテ</t>
    </rPh>
    <rPh sb="2" eb="4">
      <t>シサン</t>
    </rPh>
    <rPh sb="4" eb="6">
      <t>シシュツ</t>
    </rPh>
    <phoneticPr fontId="2"/>
  </si>
  <si>
    <t>その他の活動による支出</t>
    <rPh sb="2" eb="3">
      <t>タ</t>
    </rPh>
    <rPh sb="4" eb="6">
      <t>カツドウ</t>
    </rPh>
    <rPh sb="9" eb="11">
      <t>シシュツ</t>
    </rPh>
    <phoneticPr fontId="2"/>
  </si>
  <si>
    <t>その他の活動支出　計　　　　　（8）</t>
    <rPh sb="2" eb="3">
      <t>タ</t>
    </rPh>
    <rPh sb="4" eb="6">
      <t>カツドウ</t>
    </rPh>
    <rPh sb="6" eb="8">
      <t>シシュツ</t>
    </rPh>
    <rPh sb="9" eb="10">
      <t>ケイ</t>
    </rPh>
    <phoneticPr fontId="2"/>
  </si>
  <si>
    <t>その他の活動資金収支差額　　（9）=（7）-（8）</t>
    <rPh sb="2" eb="3">
      <t>タ</t>
    </rPh>
    <rPh sb="4" eb="6">
      <t>カツドウ</t>
    </rPh>
    <rPh sb="6" eb="8">
      <t>シキン</t>
    </rPh>
    <rPh sb="8" eb="10">
      <t>シュウシ</t>
    </rPh>
    <rPh sb="10" eb="12">
      <t>サガク</t>
    </rPh>
    <phoneticPr fontId="2"/>
  </si>
  <si>
    <t>予備費　　　　　　　　　　　　　　　　（１６）</t>
    <rPh sb="0" eb="3">
      <t>ヨビヒ</t>
    </rPh>
    <phoneticPr fontId="2"/>
  </si>
  <si>
    <r>
      <t>当期資金収支差額　合計　</t>
    </r>
    <r>
      <rPr>
        <sz val="9"/>
        <rFont val="ＭＳ Ｐ明朝"/>
        <family val="1"/>
        <charset val="128"/>
      </rPr>
      <t>（11）=（3）+（6）+（9）-（10）</t>
    </r>
    <r>
      <rPr>
        <sz val="11"/>
        <rFont val="ＭＳ Ｐ明朝"/>
        <family val="1"/>
        <charset val="128"/>
      </rPr>
      <t>　</t>
    </r>
    <rPh sb="0" eb="2">
      <t>トウキ</t>
    </rPh>
    <rPh sb="2" eb="4">
      <t>シキン</t>
    </rPh>
    <rPh sb="4" eb="6">
      <t>シュウシ</t>
    </rPh>
    <rPh sb="6" eb="8">
      <t>サガク</t>
    </rPh>
    <rPh sb="9" eb="11">
      <t>ゴウケイ</t>
    </rPh>
    <phoneticPr fontId="2"/>
  </si>
  <si>
    <t>前期支払資金残高　　　　（12）</t>
    <rPh sb="0" eb="2">
      <t>ゼンキ</t>
    </rPh>
    <rPh sb="2" eb="4">
      <t>シハライ</t>
    </rPh>
    <rPh sb="4" eb="6">
      <t>シキン</t>
    </rPh>
    <rPh sb="6" eb="8">
      <t>ザンダカ</t>
    </rPh>
    <phoneticPr fontId="2"/>
  </si>
  <si>
    <t>当期支払資金残高　　　　（11）+（12）</t>
    <rPh sb="0" eb="2">
      <t>トウキ</t>
    </rPh>
    <rPh sb="2" eb="4">
      <t>シハライ</t>
    </rPh>
    <rPh sb="4" eb="6">
      <t>シキン</t>
    </rPh>
    <rPh sb="6" eb="8">
      <t>ザンダカ</t>
    </rPh>
    <phoneticPr fontId="2"/>
  </si>
  <si>
    <t>収</t>
  </si>
  <si>
    <t>入</t>
  </si>
  <si>
    <t>支</t>
  </si>
  <si>
    <t>出</t>
  </si>
  <si>
    <t>利用者負担軽減額</t>
  </si>
  <si>
    <t>設備資金借入金元金償還補助金収入</t>
  </si>
  <si>
    <t>（単位　円）</t>
    <rPh sb="1" eb="3">
      <t>タンイ</t>
    </rPh>
    <rPh sb="4" eb="5">
      <t>エン</t>
    </rPh>
    <phoneticPr fontId="2"/>
  </si>
  <si>
    <t>自　平成２５年４月１日　　至　平成２６年３月３１日</t>
    <rPh sb="0" eb="1">
      <t>ジ</t>
    </rPh>
    <rPh sb="2" eb="4">
      <t>ヘイセイ</t>
    </rPh>
    <rPh sb="6" eb="7">
      <t>ネン</t>
    </rPh>
    <rPh sb="8" eb="9">
      <t>ガツ</t>
    </rPh>
    <rPh sb="10" eb="11">
      <t>ニチ</t>
    </rPh>
    <rPh sb="13" eb="14">
      <t>シ</t>
    </rPh>
    <rPh sb="15" eb="17">
      <t>ヘイセイ</t>
    </rPh>
    <rPh sb="19" eb="20">
      <t>ネン</t>
    </rPh>
    <rPh sb="21" eb="22">
      <t>ガツ</t>
    </rPh>
    <rPh sb="24" eb="25">
      <t>ヒ</t>
    </rPh>
    <phoneticPr fontId="2"/>
  </si>
  <si>
    <t>備　考</t>
    <rPh sb="0" eb="1">
      <t>ソナエ</t>
    </rPh>
    <rPh sb="2" eb="3">
      <t>コウ</t>
    </rPh>
    <phoneticPr fontId="2"/>
  </si>
  <si>
    <t>その他収入</t>
    <rPh sb="2" eb="3">
      <t>タ</t>
    </rPh>
    <rPh sb="3" eb="5">
      <t>シュウニュウ</t>
    </rPh>
    <phoneticPr fontId="2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</si>
  <si>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2"/>
  </si>
  <si>
    <t>就労支援事業支出</t>
    <rPh sb="0" eb="2">
      <t>シュウロウ</t>
    </rPh>
    <rPh sb="2" eb="4">
      <t>シエン</t>
    </rPh>
    <rPh sb="4" eb="6">
      <t>ジギョウ</t>
    </rPh>
    <rPh sb="6" eb="8">
      <t>シシュツ</t>
    </rPh>
    <phoneticPr fontId="2"/>
  </si>
  <si>
    <t>事業活動資金収支差額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2"/>
  </si>
  <si>
    <t>事 業 活 動 計 算 書</t>
  </si>
  <si>
    <t>事 業 活 動 内 訳 表</t>
    <rPh sb="8" eb="9">
      <t>ナイ</t>
    </rPh>
    <rPh sb="10" eb="11">
      <t>ワケ</t>
    </rPh>
    <rPh sb="12" eb="13">
      <t>ヒョウ</t>
    </rPh>
    <phoneticPr fontId="2"/>
  </si>
  <si>
    <t>社会福祉法人　蕗の会</t>
    <rPh sb="7" eb="8">
      <t>フキ</t>
    </rPh>
    <rPh sb="9" eb="10">
      <t>カイ</t>
    </rPh>
    <phoneticPr fontId="2"/>
  </si>
  <si>
    <t>(単位　円）</t>
  </si>
  <si>
    <t>当年度決算(A)</t>
  </si>
  <si>
    <t>前年度決算(B)</t>
    <rPh sb="0" eb="1">
      <t>ゼン</t>
    </rPh>
    <phoneticPr fontId="2"/>
  </si>
  <si>
    <t>増減(A)-(B)</t>
  </si>
  <si>
    <t>就労支援事業収益</t>
    <rPh sb="7" eb="8">
      <t>エキ</t>
    </rPh>
    <phoneticPr fontId="2"/>
  </si>
  <si>
    <t>障害福祉サービス等事業収益</t>
    <rPh sb="12" eb="13">
      <t>エキ</t>
    </rPh>
    <phoneticPr fontId="2"/>
  </si>
  <si>
    <t>経常経費寄附金収益</t>
    <rPh sb="8" eb="9">
      <t>エキ</t>
    </rPh>
    <phoneticPr fontId="2"/>
  </si>
  <si>
    <t>サービス活動収益　計　　　　　　　　　（1）</t>
    <rPh sb="7" eb="8">
      <t>エキ</t>
    </rPh>
    <phoneticPr fontId="2"/>
  </si>
  <si>
    <t>サービス活動収益　計　　　　　　（1）</t>
    <rPh sb="7" eb="8">
      <t>エキ</t>
    </rPh>
    <phoneticPr fontId="2"/>
  </si>
  <si>
    <t>増</t>
    <rPh sb="0" eb="1">
      <t>ゾウ</t>
    </rPh>
    <phoneticPr fontId="2"/>
  </si>
  <si>
    <t>就労支援事業費用</t>
    <rPh sb="6" eb="8">
      <t>ヒヨウ</t>
    </rPh>
    <phoneticPr fontId="2"/>
  </si>
  <si>
    <t>減</t>
    <rPh sb="0" eb="1">
      <t>ゲン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</si>
  <si>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</si>
  <si>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部</t>
    <rPh sb="0" eb="1">
      <t>ブ</t>
    </rPh>
    <phoneticPr fontId="2"/>
  </si>
  <si>
    <t>国庫補助金等特別積立金取崩額</t>
    <rPh sb="0" eb="2">
      <t>コッコ</t>
    </rPh>
    <rPh sb="2" eb="5">
      <t>ホジョキン</t>
    </rPh>
    <rPh sb="5" eb="6">
      <t>トウ</t>
    </rPh>
    <rPh sb="6" eb="8">
      <t>トクベツ</t>
    </rPh>
    <rPh sb="8" eb="10">
      <t>ツミタテ</t>
    </rPh>
    <rPh sb="10" eb="11">
      <t>キン</t>
    </rPh>
    <rPh sb="11" eb="13">
      <t>トリクズシ</t>
    </rPh>
    <rPh sb="13" eb="14">
      <t>ガク</t>
    </rPh>
    <phoneticPr fontId="2"/>
  </si>
  <si>
    <t>その他費用</t>
    <rPh sb="3" eb="5">
      <t>ヒヨウ</t>
    </rPh>
    <phoneticPr fontId="2"/>
  </si>
  <si>
    <t>サービス活動費用　計　　　　　　　（2）</t>
    <rPh sb="6" eb="8">
      <t>ヒヨウ</t>
    </rPh>
    <phoneticPr fontId="2"/>
  </si>
  <si>
    <t>受取利息配当金収益</t>
    <rPh sb="0" eb="2">
      <t>ウケトリ</t>
    </rPh>
    <rPh sb="2" eb="4">
      <t>リソク</t>
    </rPh>
    <rPh sb="4" eb="6">
      <t>ハイトウ</t>
    </rPh>
    <rPh sb="6" eb="7">
      <t>キン</t>
    </rPh>
    <rPh sb="7" eb="9">
      <t>シュウエキ</t>
    </rPh>
    <phoneticPr fontId="2"/>
  </si>
  <si>
    <t>その他のサービス活動外収益</t>
    <rPh sb="2" eb="3">
      <t>タ</t>
    </rPh>
    <rPh sb="8" eb="10">
      <t>カツドウ</t>
    </rPh>
    <rPh sb="10" eb="11">
      <t>ガイ</t>
    </rPh>
    <rPh sb="11" eb="13">
      <t>シュウエキ</t>
    </rPh>
    <phoneticPr fontId="2"/>
  </si>
  <si>
    <t>外</t>
    <rPh sb="0" eb="1">
      <t>ガイ</t>
    </rPh>
    <phoneticPr fontId="2"/>
  </si>
  <si>
    <t>支払利息</t>
    <rPh sb="0" eb="2">
      <t>シハライ</t>
    </rPh>
    <rPh sb="2" eb="4">
      <t>リソク</t>
    </rPh>
    <phoneticPr fontId="2"/>
  </si>
  <si>
    <t>その他のサービス活動外費用</t>
    <rPh sb="2" eb="3">
      <t>タ</t>
    </rPh>
    <rPh sb="8" eb="11">
      <t>カツドウガイ</t>
    </rPh>
    <rPh sb="11" eb="13">
      <t>ヒヨウ</t>
    </rPh>
    <phoneticPr fontId="2"/>
  </si>
  <si>
    <t>施設整備等支出　計　　　　　（5）</t>
  </si>
  <si>
    <t>サービス活動外増減差額　　　　(6)=(4)-(5)</t>
    <rPh sb="4" eb="6">
      <t>カツドウ</t>
    </rPh>
    <rPh sb="6" eb="7">
      <t>ガイ</t>
    </rPh>
    <rPh sb="7" eb="9">
      <t>ゾウゲン</t>
    </rPh>
    <phoneticPr fontId="2"/>
  </si>
  <si>
    <t>経常増減差額　　　　　　　(7)＝(3)＋(6)</t>
    <rPh sb="0" eb="2">
      <t>ケイジョウ</t>
    </rPh>
    <rPh sb="2" eb="4">
      <t>ゾウゲン</t>
    </rPh>
    <rPh sb="4" eb="6">
      <t>サガク</t>
    </rPh>
    <phoneticPr fontId="2"/>
  </si>
  <si>
    <t>施設整備等補助金収益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シュウエキ</t>
    </rPh>
    <phoneticPr fontId="2"/>
  </si>
  <si>
    <t>施設整備等寄付金収益</t>
    <rPh sb="0" eb="2">
      <t>シセツ</t>
    </rPh>
    <rPh sb="2" eb="4">
      <t>セイビ</t>
    </rPh>
    <rPh sb="4" eb="5">
      <t>トウ</t>
    </rPh>
    <rPh sb="5" eb="8">
      <t>キフキン</t>
    </rPh>
    <rPh sb="8" eb="10">
      <t>シュウエキ</t>
    </rPh>
    <phoneticPr fontId="2"/>
  </si>
  <si>
    <t>固定資産受贈額</t>
    <rPh sb="0" eb="2">
      <t>コテイ</t>
    </rPh>
    <rPh sb="2" eb="4">
      <t>シサン</t>
    </rPh>
    <rPh sb="4" eb="6">
      <t>ジュゾウ</t>
    </rPh>
    <rPh sb="6" eb="7">
      <t>ガク</t>
    </rPh>
    <phoneticPr fontId="2"/>
  </si>
  <si>
    <t>特</t>
    <rPh sb="0" eb="1">
      <t>トク</t>
    </rPh>
    <phoneticPr fontId="2"/>
  </si>
  <si>
    <t>固定資産売却益</t>
    <rPh sb="0" eb="2">
      <t>コテイ</t>
    </rPh>
    <rPh sb="2" eb="4">
      <t>シサン</t>
    </rPh>
    <rPh sb="4" eb="7">
      <t>バイキャクエキ</t>
    </rPh>
    <phoneticPr fontId="2"/>
  </si>
  <si>
    <t>別</t>
    <rPh sb="0" eb="1">
      <t>ベツ</t>
    </rPh>
    <phoneticPr fontId="2"/>
  </si>
  <si>
    <t>その他の特別収益</t>
    <rPh sb="2" eb="3">
      <t>タ</t>
    </rPh>
    <rPh sb="4" eb="6">
      <t>トクベツ</t>
    </rPh>
    <rPh sb="6" eb="8">
      <t>シュウエキ</t>
    </rPh>
    <phoneticPr fontId="2"/>
  </si>
  <si>
    <t>特別収益　計　　　　　　　　　　（8）</t>
    <rPh sb="0" eb="2">
      <t>トクベツ</t>
    </rPh>
    <rPh sb="2" eb="4">
      <t>シュウエキ</t>
    </rPh>
    <phoneticPr fontId="2"/>
  </si>
  <si>
    <t>固定資産売却損・処分損</t>
    <rPh sb="0" eb="2">
      <t>コテイ</t>
    </rPh>
    <rPh sb="2" eb="4">
      <t>シサン</t>
    </rPh>
    <rPh sb="4" eb="6">
      <t>バイキャク</t>
    </rPh>
    <rPh sb="6" eb="7">
      <t>ソン</t>
    </rPh>
    <rPh sb="8" eb="10">
      <t>ショブン</t>
    </rPh>
    <rPh sb="10" eb="11">
      <t>ソン</t>
    </rPh>
    <phoneticPr fontId="2"/>
  </si>
  <si>
    <t>国庫補助金等特別積立金取崩額(除却等)</t>
    <rPh sb="0" eb="2">
      <t>コッコ</t>
    </rPh>
    <rPh sb="2" eb="5">
      <t>ホジョキン</t>
    </rPh>
    <rPh sb="5" eb="6">
      <t>トウ</t>
    </rPh>
    <rPh sb="6" eb="8">
      <t>トクベツ</t>
    </rPh>
    <rPh sb="8" eb="10">
      <t>ツミタテ</t>
    </rPh>
    <rPh sb="10" eb="11">
      <t>キン</t>
    </rPh>
    <rPh sb="11" eb="13">
      <t>トリクズシ</t>
    </rPh>
    <rPh sb="13" eb="14">
      <t>ガク</t>
    </rPh>
    <rPh sb="15" eb="17">
      <t>ジョキャク</t>
    </rPh>
    <rPh sb="17" eb="18">
      <t>トウ</t>
    </rPh>
    <phoneticPr fontId="2"/>
  </si>
  <si>
    <t>国庫補助金等特別積立金積立額</t>
    <rPh sb="0" eb="2">
      <t>コッコ</t>
    </rPh>
    <rPh sb="2" eb="5">
      <t>ホジョキン</t>
    </rPh>
    <rPh sb="5" eb="6">
      <t>トウ</t>
    </rPh>
    <rPh sb="6" eb="8">
      <t>トクベツ</t>
    </rPh>
    <rPh sb="8" eb="10">
      <t>ツミタテ</t>
    </rPh>
    <rPh sb="10" eb="11">
      <t>キン</t>
    </rPh>
    <rPh sb="11" eb="13">
      <t>ツミタテ</t>
    </rPh>
    <rPh sb="13" eb="14">
      <t>ガク</t>
    </rPh>
    <phoneticPr fontId="2"/>
  </si>
  <si>
    <t>その他の特別損失</t>
    <rPh sb="2" eb="3">
      <t>タ</t>
    </rPh>
    <rPh sb="4" eb="6">
      <t>トクベツ</t>
    </rPh>
    <rPh sb="6" eb="8">
      <t>ソンシツ</t>
    </rPh>
    <phoneticPr fontId="2"/>
  </si>
  <si>
    <t>特別費用　計　　　　　  　　　（9）</t>
    <rPh sb="0" eb="2">
      <t>トクベツ</t>
    </rPh>
    <rPh sb="2" eb="4">
      <t>ヒヨウ</t>
    </rPh>
    <rPh sb="5" eb="6">
      <t>ケイ</t>
    </rPh>
    <phoneticPr fontId="2"/>
  </si>
  <si>
    <t>特別増減差額　　         　(10)=(8)-(9)</t>
    <rPh sb="0" eb="2">
      <t>トクベツ</t>
    </rPh>
    <rPh sb="2" eb="4">
      <t>ゾウゲン</t>
    </rPh>
    <rPh sb="4" eb="6">
      <t>サガク</t>
    </rPh>
    <phoneticPr fontId="2"/>
  </si>
  <si>
    <t>当期活動増減差額　合計　　　　（11）=(7)+(10)</t>
    <rPh sb="2" eb="4">
      <t>カツドウ</t>
    </rPh>
    <rPh sb="4" eb="6">
      <t>ゾウゲン</t>
    </rPh>
    <phoneticPr fontId="2"/>
  </si>
  <si>
    <t>繰越活動増減差額の部</t>
    <rPh sb="0" eb="2">
      <t>クリコシ</t>
    </rPh>
    <rPh sb="2" eb="4">
      <t>カツドウ</t>
    </rPh>
    <rPh sb="4" eb="8">
      <t>ゾウゲンサガク</t>
    </rPh>
    <rPh sb="9" eb="10">
      <t>ブ</t>
    </rPh>
    <phoneticPr fontId="2"/>
  </si>
  <si>
    <t>前期末繰越活動増減差額　　　　　　　　（12）</t>
    <rPh sb="3" eb="5">
      <t>クリコシ</t>
    </rPh>
    <rPh sb="5" eb="7">
      <t>カツドウ</t>
    </rPh>
    <rPh sb="7" eb="11">
      <t>ゾウゲンサガク</t>
    </rPh>
    <phoneticPr fontId="2"/>
  </si>
  <si>
    <t>前期末繰越活動増減差額　　　　　（12）</t>
    <rPh sb="3" eb="5">
      <t>クリコシ</t>
    </rPh>
    <rPh sb="5" eb="7">
      <t>カツドウ</t>
    </rPh>
    <rPh sb="7" eb="11">
      <t>ゾウゲンサガク</t>
    </rPh>
    <phoneticPr fontId="2"/>
  </si>
  <si>
    <t>当期末繰越活動増減差額　　(13)=(11)+(12)</t>
    <rPh sb="0" eb="1">
      <t>トウ</t>
    </rPh>
    <rPh sb="3" eb="5">
      <t>クリコシ</t>
    </rPh>
    <rPh sb="5" eb="7">
      <t>カツドウ</t>
    </rPh>
    <rPh sb="7" eb="11">
      <t>ゾウゲンサガク</t>
    </rPh>
    <phoneticPr fontId="2"/>
  </si>
  <si>
    <r>
      <t>当期末繰越活動増減差額　　</t>
    </r>
    <r>
      <rPr>
        <sz val="9"/>
        <rFont val="ＭＳ Ｐ明朝"/>
        <family val="1"/>
        <charset val="128"/>
      </rPr>
      <t>(13)=(11)+(12)</t>
    </r>
    <rPh sb="0" eb="1">
      <t>トウ</t>
    </rPh>
    <rPh sb="3" eb="5">
      <t>クリコシ</t>
    </rPh>
    <rPh sb="5" eb="7">
      <t>カツドウ</t>
    </rPh>
    <rPh sb="7" eb="11">
      <t>ゾウゲンサガク</t>
    </rPh>
    <phoneticPr fontId="2"/>
  </si>
  <si>
    <t>その他の積立金取崩額　　　　　　(14)</t>
    <rPh sb="2" eb="3">
      <t>タ</t>
    </rPh>
    <rPh sb="4" eb="6">
      <t>ツミタテ</t>
    </rPh>
    <rPh sb="6" eb="7">
      <t>キン</t>
    </rPh>
    <rPh sb="7" eb="9">
      <t>トリクズシ</t>
    </rPh>
    <rPh sb="9" eb="10">
      <t>ガク</t>
    </rPh>
    <phoneticPr fontId="2"/>
  </si>
  <si>
    <t>その他の積立金積立額　　　　　　(15)</t>
    <rPh sb="2" eb="3">
      <t>タ</t>
    </rPh>
    <rPh sb="4" eb="6">
      <t>ツミタテ</t>
    </rPh>
    <rPh sb="6" eb="7">
      <t>キン</t>
    </rPh>
    <rPh sb="7" eb="9">
      <t>ツミタテ</t>
    </rPh>
    <rPh sb="9" eb="10">
      <t>ガク</t>
    </rPh>
    <phoneticPr fontId="2"/>
  </si>
  <si>
    <t>次期繰越活動増減差額　(16)=(13)+(14)-(15)</t>
    <rPh sb="0" eb="2">
      <t>ジキ</t>
    </rPh>
    <rPh sb="2" eb="10">
      <t>クリコシカツドウゾウゲンサガク</t>
    </rPh>
    <phoneticPr fontId="2"/>
  </si>
  <si>
    <r>
      <t>次期繰越活動増減差額　</t>
    </r>
    <r>
      <rPr>
        <sz val="8"/>
        <rFont val="ＭＳ Ｐ明朝"/>
        <family val="1"/>
        <charset val="128"/>
      </rPr>
      <t>(16)=(13)+(14)-(15)</t>
    </r>
    <rPh sb="0" eb="2">
      <t>ジキ</t>
    </rPh>
    <rPh sb="2" eb="10">
      <t>クリコシカツドウゾウゲンサガク</t>
    </rPh>
    <phoneticPr fontId="2"/>
  </si>
  <si>
    <t>貸　借　対　照　表</t>
    <rPh sb="0" eb="1">
      <t>カシ</t>
    </rPh>
    <rPh sb="2" eb="3">
      <t>シャク</t>
    </rPh>
    <rPh sb="4" eb="5">
      <t>タイ</t>
    </rPh>
    <rPh sb="6" eb="7">
      <t>テル</t>
    </rPh>
    <rPh sb="8" eb="9">
      <t>オモテ</t>
    </rPh>
    <phoneticPr fontId="2"/>
  </si>
  <si>
    <t>平成２６年３月３１日現在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</si>
  <si>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資 　産 　の 　部</t>
    <rPh sb="0" eb="1">
      <t>シ</t>
    </rPh>
    <rPh sb="3" eb="4">
      <t>サン</t>
    </rPh>
    <rPh sb="9" eb="10">
      <t>ブ</t>
    </rPh>
    <phoneticPr fontId="2"/>
  </si>
  <si>
    <t>負 　債 　の 　部</t>
    <rPh sb="0" eb="1">
      <t>フ</t>
    </rPh>
    <rPh sb="3" eb="4">
      <t>サイ</t>
    </rPh>
    <rPh sb="9" eb="10">
      <t>ブ</t>
    </rPh>
    <phoneticPr fontId="2"/>
  </si>
  <si>
    <t>科　　　目</t>
    <rPh sb="0" eb="1">
      <t>カ</t>
    </rPh>
    <rPh sb="4" eb="5">
      <t>メ</t>
    </rPh>
    <phoneticPr fontId="2"/>
  </si>
  <si>
    <t>当年度末</t>
    <rPh sb="0" eb="1">
      <t>トウ</t>
    </rPh>
    <rPh sb="1" eb="3">
      <t>ネンド</t>
    </rPh>
    <rPh sb="3" eb="4">
      <t>マツ</t>
    </rPh>
    <phoneticPr fontId="2"/>
  </si>
  <si>
    <t>前年度末</t>
    <rPh sb="0" eb="3">
      <t>ゼンネンド</t>
    </rPh>
    <rPh sb="3" eb="4">
      <t>マツ</t>
    </rPh>
    <phoneticPr fontId="2"/>
  </si>
  <si>
    <t>増　減</t>
    <rPh sb="0" eb="1">
      <t>ゾウ</t>
    </rPh>
    <rPh sb="2" eb="3">
      <t>ゲン</t>
    </rPh>
    <phoneticPr fontId="2"/>
  </si>
  <si>
    <t>流動資産</t>
    <rPh sb="0" eb="2">
      <t>リュウドウ</t>
    </rPh>
    <rPh sb="2" eb="4">
      <t>シサン</t>
    </rPh>
    <phoneticPr fontId="2"/>
  </si>
  <si>
    <t>流動負債</t>
    <rPh sb="0" eb="2">
      <t>リュウドウ</t>
    </rPh>
    <rPh sb="2" eb="4">
      <t>フサイ</t>
    </rPh>
    <phoneticPr fontId="2"/>
  </si>
  <si>
    <t>現金預金</t>
    <rPh sb="0" eb="2">
      <t>ゲンキン</t>
    </rPh>
    <rPh sb="2" eb="4">
      <t>ヨキン</t>
    </rPh>
    <phoneticPr fontId="2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</si>
  <si>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4">
      <t>カリイレ</t>
    </rPh>
    <rPh sb="14" eb="15">
      <t>キン</t>
    </rPh>
    <phoneticPr fontId="2"/>
  </si>
  <si>
    <t>現金</t>
    <rPh sb="0" eb="2">
      <t>ゲンキン</t>
    </rPh>
    <phoneticPr fontId="2"/>
  </si>
  <si>
    <t>事業未払金</t>
    <rPh sb="0" eb="2">
      <t>ジギョウ</t>
    </rPh>
    <rPh sb="2" eb="4">
      <t>ミハライ</t>
    </rPh>
    <rPh sb="4" eb="5">
      <t>キン</t>
    </rPh>
    <phoneticPr fontId="2"/>
  </si>
  <si>
    <t>事業未収金</t>
    <rPh sb="0" eb="2">
      <t>ジギョウ</t>
    </rPh>
    <rPh sb="2" eb="5">
      <t>ミシュウキン</t>
    </rPh>
    <phoneticPr fontId="2"/>
  </si>
  <si>
    <t>普通預金</t>
    <rPh sb="0" eb="2">
      <t>フツウ</t>
    </rPh>
    <rPh sb="2" eb="4">
      <t>ヨキン</t>
    </rPh>
    <phoneticPr fontId="2"/>
  </si>
  <si>
    <t>その他の未払金</t>
    <rPh sb="2" eb="3">
      <t>タ</t>
    </rPh>
    <rPh sb="4" eb="6">
      <t>ミハライ</t>
    </rPh>
    <rPh sb="6" eb="7">
      <t>キン</t>
    </rPh>
    <phoneticPr fontId="2"/>
  </si>
  <si>
    <t>未収金</t>
    <rPh sb="0" eb="3">
      <t>ミシュウキン</t>
    </rPh>
    <phoneticPr fontId="2"/>
  </si>
  <si>
    <t>郵貯振替口座</t>
    <rPh sb="0" eb="2">
      <t>ユウチョ</t>
    </rPh>
    <rPh sb="2" eb="4">
      <t>フリカエ</t>
    </rPh>
    <rPh sb="4" eb="6">
      <t>コウザ</t>
    </rPh>
    <phoneticPr fontId="2"/>
  </si>
  <si>
    <t>未払費用</t>
    <rPh sb="0" eb="2">
      <t>ミハライ</t>
    </rPh>
    <rPh sb="2" eb="4">
      <t>ヒヨウ</t>
    </rPh>
    <phoneticPr fontId="2"/>
  </si>
  <si>
    <t>未収補助金</t>
    <rPh sb="0" eb="2">
      <t>ミシュウ</t>
    </rPh>
    <rPh sb="2" eb="5">
      <t>ホジョキン</t>
    </rPh>
    <phoneticPr fontId="2"/>
  </si>
  <si>
    <t>未収入金</t>
    <rPh sb="0" eb="2">
      <t>ミシュウ</t>
    </rPh>
    <rPh sb="2" eb="4">
      <t>ニュウキン</t>
    </rPh>
    <phoneticPr fontId="2"/>
  </si>
  <si>
    <t>預り金</t>
    <rPh sb="0" eb="1">
      <t>アズカ</t>
    </rPh>
    <rPh sb="2" eb="3">
      <t>キン</t>
    </rPh>
    <phoneticPr fontId="2"/>
  </si>
  <si>
    <t>立替金</t>
    <rPh sb="0" eb="2">
      <t>タテカエ</t>
    </rPh>
    <rPh sb="2" eb="3">
      <t>キン</t>
    </rPh>
    <phoneticPr fontId="2"/>
  </si>
  <si>
    <t>未収補助金</t>
  </si>
  <si>
    <t>職員預り金</t>
    <rPh sb="0" eb="2">
      <t>ショクイン</t>
    </rPh>
    <rPh sb="2" eb="3">
      <t>アズカ</t>
    </rPh>
    <rPh sb="4" eb="5">
      <t>キン</t>
    </rPh>
    <phoneticPr fontId="2"/>
  </si>
  <si>
    <t>仮払金</t>
    <rPh sb="0" eb="2">
      <t>カリバライ</t>
    </rPh>
    <rPh sb="2" eb="3">
      <t>キン</t>
    </rPh>
    <phoneticPr fontId="2"/>
  </si>
  <si>
    <t>前払金</t>
    <rPh sb="0" eb="2">
      <t>マエバラ</t>
    </rPh>
    <rPh sb="2" eb="3">
      <t>キン</t>
    </rPh>
    <phoneticPr fontId="2"/>
  </si>
  <si>
    <t>立替金</t>
    <rPh sb="0" eb="3">
      <t>タテカエキン</t>
    </rPh>
    <phoneticPr fontId="2"/>
  </si>
  <si>
    <t>固定資産</t>
    <rPh sb="0" eb="2">
      <t>コテイ</t>
    </rPh>
    <rPh sb="2" eb="4">
      <t>シサン</t>
    </rPh>
    <phoneticPr fontId="2"/>
  </si>
  <si>
    <t>基本財産</t>
    <rPh sb="0" eb="2">
      <t>キホン</t>
    </rPh>
    <rPh sb="2" eb="4">
      <t>ザイサン</t>
    </rPh>
    <phoneticPr fontId="2"/>
  </si>
  <si>
    <t>土地</t>
    <rPh sb="0" eb="2">
      <t>トチ</t>
    </rPh>
    <phoneticPr fontId="2"/>
  </si>
  <si>
    <t>固定負債</t>
    <rPh sb="0" eb="2">
      <t>コテイ</t>
    </rPh>
    <rPh sb="2" eb="4">
      <t>フサイ</t>
    </rPh>
    <phoneticPr fontId="2"/>
  </si>
  <si>
    <t>建物</t>
    <rPh sb="0" eb="2">
      <t>タテモノ</t>
    </rPh>
    <phoneticPr fontId="2"/>
  </si>
  <si>
    <t>設備資金借入金</t>
    <rPh sb="0" eb="2">
      <t>セツビ</t>
    </rPh>
    <rPh sb="2" eb="4">
      <t>シキン</t>
    </rPh>
    <rPh sb="4" eb="6">
      <t>カリイレ</t>
    </rPh>
    <rPh sb="6" eb="7">
      <t>キン</t>
    </rPh>
    <phoneticPr fontId="2"/>
  </si>
  <si>
    <t>その他の固定資産</t>
    <rPh sb="2" eb="3">
      <t>タ</t>
    </rPh>
    <rPh sb="4" eb="6">
      <t>コテイ</t>
    </rPh>
    <rPh sb="6" eb="8">
      <t>シサン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</si>
  <si>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</si>
  <si>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負債の部合計</t>
    <rPh sb="0" eb="2">
      <t>フサイ</t>
    </rPh>
    <rPh sb="3" eb="4">
      <t>ブ</t>
    </rPh>
    <rPh sb="4" eb="6">
      <t>ゴウケイ</t>
    </rPh>
    <phoneticPr fontId="2"/>
  </si>
  <si>
    <t>純　資　産　の　部</t>
  </si>
  <si>
    <t>構築物</t>
    <rPh sb="0" eb="3">
      <t>コウチクブツ</t>
    </rPh>
    <phoneticPr fontId="2"/>
  </si>
  <si>
    <t>基本金</t>
    <rPh sb="0" eb="2">
      <t>キホン</t>
    </rPh>
    <rPh sb="2" eb="3">
      <t>キン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</si>
  <si>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</si>
  <si>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車輌運搬具</t>
    <rPh sb="0" eb="1">
      <t>シャ</t>
    </rPh>
    <rPh sb="1" eb="2">
      <t>リョウ</t>
    </rPh>
    <rPh sb="2" eb="4">
      <t>ウンパン</t>
    </rPh>
    <rPh sb="4" eb="5">
      <t>グ</t>
    </rPh>
    <phoneticPr fontId="2"/>
  </si>
  <si>
    <t>工具器具備品</t>
    <rPh sb="0" eb="2">
      <t>コウグ</t>
    </rPh>
    <rPh sb="2" eb="4">
      <t>キグ</t>
    </rPh>
    <rPh sb="4" eb="6">
      <t>ビヒン</t>
    </rPh>
    <phoneticPr fontId="2"/>
  </si>
  <si>
    <t>国庫補助金等特別積立金</t>
    <rPh sb="0" eb="2">
      <t>コッコ</t>
    </rPh>
    <rPh sb="2" eb="5">
      <t>ホジョキン</t>
    </rPh>
    <rPh sb="5" eb="6">
      <t>トウ</t>
    </rPh>
    <rPh sb="6" eb="8">
      <t>トクベツ</t>
    </rPh>
    <rPh sb="8" eb="10">
      <t>ツミタテ</t>
    </rPh>
    <rPh sb="10" eb="11">
      <t>キン</t>
    </rPh>
    <phoneticPr fontId="2"/>
  </si>
  <si>
    <t>退職給付積立資産</t>
    <rPh sb="0" eb="2">
      <t>タイショク</t>
    </rPh>
    <rPh sb="2" eb="4">
      <t>キュウフ</t>
    </rPh>
    <rPh sb="4" eb="6">
      <t>ツミタテ</t>
    </rPh>
    <rPh sb="6" eb="8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</si>
  <si>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</si>
  <si>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その他積立金</t>
    <rPh sb="2" eb="3">
      <t>タ</t>
    </rPh>
    <rPh sb="3" eb="5">
      <t>ツミタテ</t>
    </rPh>
    <rPh sb="5" eb="6">
      <t>キン</t>
    </rPh>
    <phoneticPr fontId="2"/>
  </si>
  <si>
    <t>施設整備等積立資産</t>
    <rPh sb="0" eb="2">
      <t>シセツ</t>
    </rPh>
    <rPh sb="2" eb="4">
      <t>セイビ</t>
    </rPh>
    <rPh sb="4" eb="5">
      <t>トウ</t>
    </rPh>
    <rPh sb="5" eb="7">
      <t>ツミタテ</t>
    </rPh>
    <rPh sb="7" eb="9">
      <t>シサン</t>
    </rPh>
    <phoneticPr fontId="2"/>
  </si>
  <si>
    <t>施設整備等積立金</t>
    <rPh sb="0" eb="2">
      <t>シセツ</t>
    </rPh>
    <rPh sb="2" eb="4">
      <t>セイビ</t>
    </rPh>
    <rPh sb="4" eb="5">
      <t>トウ</t>
    </rPh>
    <rPh sb="5" eb="7">
      <t>ツミタテ</t>
    </rPh>
    <rPh sb="7" eb="8">
      <t>キン</t>
    </rPh>
    <phoneticPr fontId="2"/>
  </si>
  <si>
    <t>拠点区分間長期貸付金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phoneticPr fontId="2"/>
  </si>
  <si>
    <t>次期繰越活動増減差額</t>
    <rPh sb="0" eb="2">
      <t>ジキ</t>
    </rPh>
    <rPh sb="2" eb="4">
      <t>クリコシ</t>
    </rPh>
    <rPh sb="4" eb="6">
      <t>カツドウ</t>
    </rPh>
    <rPh sb="8" eb="10">
      <t>サガク</t>
    </rPh>
    <phoneticPr fontId="2"/>
  </si>
  <si>
    <t>資産の部合計</t>
    <rPh sb="0" eb="2">
      <t>シサン</t>
    </rPh>
    <rPh sb="3" eb="4">
      <t>ブ</t>
    </rPh>
    <rPh sb="4" eb="6">
      <t>ゴウケイ</t>
    </rPh>
    <phoneticPr fontId="2"/>
  </si>
  <si>
    <t>（内当期活動増減差額）</t>
    <rPh sb="1" eb="2">
      <t>ウチ</t>
    </rPh>
    <rPh sb="2" eb="4">
      <t>トウキ</t>
    </rPh>
    <rPh sb="4" eb="6">
      <t>カツドウ</t>
    </rPh>
    <rPh sb="8" eb="10">
      <t>サガク</t>
    </rPh>
    <phoneticPr fontId="2"/>
  </si>
  <si>
    <t>1年以内返済予定設備資金借入金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4">
      <t>カリイレ</t>
    </rPh>
    <rPh sb="14" eb="15">
      <t>キン</t>
    </rPh>
    <phoneticPr fontId="2"/>
  </si>
  <si>
    <t>純資産の部合計</t>
    <rPh sb="0" eb="3">
      <t>ジュンシサン</t>
    </rPh>
    <rPh sb="4" eb="5">
      <t>ブ</t>
    </rPh>
    <rPh sb="5" eb="7">
      <t>ゴウケイ</t>
    </rPh>
    <phoneticPr fontId="2"/>
  </si>
  <si>
    <t>負債及び純資産の部合計</t>
    <rPh sb="0" eb="2">
      <t>フサイ</t>
    </rPh>
    <rPh sb="2" eb="3">
      <t>オヨ</t>
    </rPh>
    <rPh sb="4" eb="7">
      <t>ジュンシサン</t>
    </rPh>
    <rPh sb="8" eb="9">
      <t>ブ</t>
    </rPh>
    <rPh sb="9" eb="11">
      <t>ゴウケイ</t>
    </rPh>
    <phoneticPr fontId="2"/>
  </si>
  <si>
    <t>その他の未払金</t>
    <rPh sb="2" eb="3">
      <t>タ</t>
    </rPh>
    <rPh sb="4" eb="6">
      <t>ミハラ</t>
    </rPh>
    <rPh sb="6" eb="7">
      <t>キン</t>
    </rPh>
    <phoneticPr fontId="2"/>
  </si>
  <si>
    <t>未払費用</t>
    <rPh sb="0" eb="2">
      <t>ミハラ</t>
    </rPh>
    <rPh sb="2" eb="4">
      <t>ヒヨウ</t>
    </rPh>
    <phoneticPr fontId="2"/>
  </si>
  <si>
    <t>事業区分間借入金</t>
    <rPh sb="0" eb="2">
      <t>ジギョウ</t>
    </rPh>
    <rPh sb="2" eb="4">
      <t>クブン</t>
    </rPh>
    <rPh sb="4" eb="5">
      <t>カン</t>
    </rPh>
    <rPh sb="5" eb="7">
      <t>カリイレ</t>
    </rPh>
    <rPh sb="7" eb="8">
      <t>キン</t>
    </rPh>
    <phoneticPr fontId="2"/>
  </si>
  <si>
    <t>(単位　円）</t>
    <rPh sb="1" eb="3">
      <t>タンイ</t>
    </rPh>
    <rPh sb="4" eb="5">
      <t>エン</t>
    </rPh>
    <phoneticPr fontId="2"/>
  </si>
  <si>
    <t>ビ</t>
    <phoneticPr fontId="2"/>
  </si>
  <si>
    <t>ス</t>
    <phoneticPr fontId="2"/>
  </si>
  <si>
    <t>資 金 収 支 計 算 書</t>
    <rPh sb="0" eb="1">
      <t>シ</t>
    </rPh>
    <rPh sb="2" eb="3">
      <t>キン</t>
    </rPh>
    <rPh sb="4" eb="5">
      <t>オサム</t>
    </rPh>
    <rPh sb="6" eb="7">
      <t>ササ</t>
    </rPh>
    <rPh sb="8" eb="9">
      <t>ケイ</t>
    </rPh>
    <rPh sb="10" eb="11">
      <t>サン</t>
    </rPh>
    <rPh sb="12" eb="13">
      <t>ショ</t>
    </rPh>
    <phoneticPr fontId="2"/>
  </si>
  <si>
    <t>予　　　算</t>
    <rPh sb="0" eb="1">
      <t>ヨ</t>
    </rPh>
    <rPh sb="4" eb="5">
      <t>ザン</t>
    </rPh>
    <phoneticPr fontId="2"/>
  </si>
  <si>
    <t>決　　　算</t>
    <rPh sb="0" eb="1">
      <t>ケツ</t>
    </rPh>
    <rPh sb="4" eb="5">
      <t>ザン</t>
    </rPh>
    <phoneticPr fontId="2"/>
  </si>
  <si>
    <t>差　　　異</t>
    <rPh sb="0" eb="1">
      <t>サ</t>
    </rPh>
    <rPh sb="4" eb="5">
      <t>イ</t>
    </rPh>
    <phoneticPr fontId="2"/>
  </si>
  <si>
    <t>事業活動収入　計　　　　　　　　　（1）</t>
    <rPh sb="0" eb="2">
      <t>ジギョウ</t>
    </rPh>
    <rPh sb="2" eb="4">
      <t>カツドウ</t>
    </rPh>
    <rPh sb="4" eb="6">
      <t>シュウニュウ</t>
    </rPh>
    <rPh sb="7" eb="8">
      <t>ケイ</t>
    </rPh>
    <phoneticPr fontId="2"/>
  </si>
  <si>
    <t>に</t>
    <phoneticPr fontId="2"/>
  </si>
  <si>
    <t>よ</t>
    <phoneticPr fontId="2"/>
  </si>
  <si>
    <t>る</t>
    <phoneticPr fontId="2"/>
  </si>
  <si>
    <t>事業活動支出　計　　　　　　　（2）</t>
    <rPh sb="0" eb="2">
      <t>ジギョウ</t>
    </rPh>
    <rPh sb="2" eb="4">
      <t>カツドウ</t>
    </rPh>
    <rPh sb="4" eb="6">
      <t>シシュツ</t>
    </rPh>
    <rPh sb="7" eb="8">
      <t>ケイ</t>
    </rPh>
    <phoneticPr fontId="2"/>
  </si>
  <si>
    <t>（3）　＝　（1）－（2）</t>
    <phoneticPr fontId="2"/>
  </si>
  <si>
    <t>施設整備等補助金収入</t>
    <rPh sb="0" eb="2">
      <t>シセツ</t>
    </rPh>
    <rPh sb="2" eb="4">
      <t>セイビ</t>
    </rPh>
    <rPh sb="4" eb="5">
      <t>トウ</t>
    </rPh>
    <rPh sb="5" eb="7">
      <t>ホジョ</t>
    </rPh>
    <rPh sb="7" eb="8">
      <t>キン</t>
    </rPh>
    <rPh sb="8" eb="10">
      <t>シュウニュウ</t>
    </rPh>
    <phoneticPr fontId="2"/>
  </si>
  <si>
    <t>設備整備等寄附金収入</t>
    <rPh sb="0" eb="2">
      <t>セツビ</t>
    </rPh>
    <rPh sb="2" eb="5">
      <t>セイビトウ</t>
    </rPh>
    <rPh sb="5" eb="8">
      <t>キフキン</t>
    </rPh>
    <rPh sb="8" eb="10">
      <t>シュウニュウ</t>
    </rPh>
    <phoneticPr fontId="2"/>
  </si>
  <si>
    <t>その他の施設整備等による収入</t>
    <rPh sb="2" eb="3">
      <t>タ</t>
    </rPh>
    <rPh sb="4" eb="6">
      <t>シセツ</t>
    </rPh>
    <rPh sb="6" eb="8">
      <t>セイビ</t>
    </rPh>
    <rPh sb="8" eb="9">
      <t>トウ</t>
    </rPh>
    <rPh sb="12" eb="14">
      <t>シュウニュウ</t>
    </rPh>
    <phoneticPr fontId="2"/>
  </si>
  <si>
    <t>施設整備等収入計　　　　　　（4）</t>
    <rPh sb="0" eb="2">
      <t>シセツ</t>
    </rPh>
    <rPh sb="2" eb="4">
      <t>セイビ</t>
    </rPh>
    <rPh sb="4" eb="5">
      <t>トウ</t>
    </rPh>
    <rPh sb="5" eb="7">
      <t>シュウニュウ</t>
    </rPh>
    <rPh sb="7" eb="8">
      <t>ケイ</t>
    </rPh>
    <phoneticPr fontId="2"/>
  </si>
  <si>
    <t>に</t>
    <phoneticPr fontId="2"/>
  </si>
  <si>
    <t>よ</t>
    <phoneticPr fontId="2"/>
  </si>
  <si>
    <t>その他の施設整備等による支出</t>
    <rPh sb="2" eb="3">
      <t>タ</t>
    </rPh>
    <rPh sb="4" eb="6">
      <t>シセツ</t>
    </rPh>
    <rPh sb="6" eb="8">
      <t>セイビ</t>
    </rPh>
    <rPh sb="8" eb="9">
      <t>トウ</t>
    </rPh>
    <rPh sb="12" eb="14">
      <t>シシュツ</t>
    </rPh>
    <phoneticPr fontId="2"/>
  </si>
  <si>
    <t>施設整備等支出　計　　　　　（5）</t>
    <rPh sb="0" eb="2">
      <t>シセツ</t>
    </rPh>
    <rPh sb="2" eb="4">
      <t>セイビ</t>
    </rPh>
    <rPh sb="4" eb="5">
      <t>トウ</t>
    </rPh>
    <rPh sb="5" eb="7">
      <t>シシュツ</t>
    </rPh>
    <rPh sb="8" eb="9">
      <t>ケイ</t>
    </rPh>
    <phoneticPr fontId="2"/>
  </si>
  <si>
    <t>そ</t>
    <phoneticPr fontId="2"/>
  </si>
  <si>
    <t>施設整備等資金収支差額</t>
    <rPh sb="0" eb="2">
      <t>シセツ</t>
    </rPh>
    <rPh sb="2" eb="4">
      <t>セイビ</t>
    </rPh>
    <rPh sb="4" eb="5">
      <t>トウ</t>
    </rPh>
    <rPh sb="5" eb="7">
      <t>シキン</t>
    </rPh>
    <rPh sb="7" eb="8">
      <t>シュウ</t>
    </rPh>
    <rPh sb="9" eb="11">
      <t>サガク</t>
    </rPh>
    <phoneticPr fontId="2"/>
  </si>
  <si>
    <t>の</t>
    <phoneticPr fontId="2"/>
  </si>
  <si>
    <t>（6）＝（4）－（5）</t>
    <phoneticPr fontId="2"/>
  </si>
  <si>
    <t>そ</t>
    <phoneticPr fontId="2"/>
  </si>
  <si>
    <t>長期運営資金借入金収入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シュウニュウ</t>
    </rPh>
    <phoneticPr fontId="2"/>
  </si>
  <si>
    <t>の</t>
    <phoneticPr fontId="2"/>
  </si>
  <si>
    <t>財務収入　計　　　　　　　　　　（１３）</t>
    <rPh sb="0" eb="2">
      <t>ザイム</t>
    </rPh>
    <rPh sb="2" eb="4">
      <t>シュウニュウ</t>
    </rPh>
    <rPh sb="5" eb="6">
      <t>ケイ</t>
    </rPh>
    <phoneticPr fontId="2"/>
  </si>
  <si>
    <t>長期運営資金借入金元金償還支出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3">
      <t>ショウカン</t>
    </rPh>
    <rPh sb="13" eb="15">
      <t>シシュツ</t>
    </rPh>
    <phoneticPr fontId="2"/>
  </si>
  <si>
    <t>に</t>
    <phoneticPr fontId="2"/>
  </si>
  <si>
    <t>財務支出　計　　　　　　　　　　（１４）</t>
    <rPh sb="0" eb="2">
      <t>ザイム</t>
    </rPh>
    <rPh sb="2" eb="4">
      <t>シシュツ</t>
    </rPh>
    <rPh sb="5" eb="6">
      <t>ケイ</t>
    </rPh>
    <phoneticPr fontId="2"/>
  </si>
  <si>
    <t>財務活動資金収支差額</t>
    <rPh sb="0" eb="2">
      <t>ザイム</t>
    </rPh>
    <rPh sb="2" eb="4">
      <t>カツドウ</t>
    </rPh>
    <rPh sb="4" eb="6">
      <t>シキン</t>
    </rPh>
    <rPh sb="6" eb="8">
      <t>シュウシ</t>
    </rPh>
    <rPh sb="8" eb="10">
      <t>サガク</t>
    </rPh>
    <phoneticPr fontId="2"/>
  </si>
  <si>
    <t>（１５）＝（１３）－（１４）</t>
    <phoneticPr fontId="2"/>
  </si>
  <si>
    <t>当期資金収支差額　合計　　　　（１７）</t>
    <rPh sb="0" eb="2">
      <t>トウキ</t>
    </rPh>
    <rPh sb="2" eb="4">
      <t>シキン</t>
    </rPh>
    <rPh sb="4" eb="6">
      <t>シュウシ</t>
    </rPh>
    <rPh sb="6" eb="8">
      <t>サガク</t>
    </rPh>
    <rPh sb="9" eb="11">
      <t>ゴウケイ</t>
    </rPh>
    <phoneticPr fontId="2"/>
  </si>
  <si>
    <t xml:space="preserve"> = (３)＋(６)＋(９)＋(１２)+(15)-(１６)</t>
    <phoneticPr fontId="2"/>
  </si>
  <si>
    <t>前期末支払資金残高　　　　　　　　（１５）</t>
    <rPh sb="0" eb="2">
      <t>ゼンキ</t>
    </rPh>
    <rPh sb="2" eb="3">
      <t>マツ</t>
    </rPh>
    <rPh sb="3" eb="5">
      <t>シハライ</t>
    </rPh>
    <rPh sb="5" eb="7">
      <t>シキン</t>
    </rPh>
    <rPh sb="7" eb="9">
      <t>ザンダカ</t>
    </rPh>
    <phoneticPr fontId="2"/>
  </si>
  <si>
    <t>当期末支払資金残高　　　（１６）＝（１４）+（１５）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2"/>
  </si>
  <si>
    <t>よ</t>
    <phoneticPr fontId="2"/>
  </si>
  <si>
    <t>よ</t>
    <phoneticPr fontId="2"/>
  </si>
  <si>
    <t>自　平成２５年４月１日　　至　平成２６年３月３１日</t>
    <phoneticPr fontId="2"/>
  </si>
  <si>
    <t>勘　定　科　目</t>
    <phoneticPr fontId="2"/>
  </si>
  <si>
    <t>サ</t>
    <phoneticPr fontId="2"/>
  </si>
  <si>
    <t>ー</t>
    <phoneticPr fontId="2"/>
  </si>
  <si>
    <t>ー</t>
    <phoneticPr fontId="2"/>
  </si>
  <si>
    <t>入</t>
    <phoneticPr fontId="2"/>
  </si>
  <si>
    <t>ビ</t>
    <phoneticPr fontId="2"/>
  </si>
  <si>
    <t>ス</t>
    <phoneticPr fontId="2"/>
  </si>
  <si>
    <t>人件費</t>
    <phoneticPr fontId="2"/>
  </si>
  <si>
    <t>事業費</t>
    <phoneticPr fontId="2"/>
  </si>
  <si>
    <t>事務費</t>
    <phoneticPr fontId="2"/>
  </si>
  <si>
    <t>の</t>
    <phoneticPr fontId="2"/>
  </si>
  <si>
    <t>（3）　＝　（1）－（2）</t>
    <phoneticPr fontId="2"/>
  </si>
  <si>
    <t>ｻ‐</t>
    <phoneticPr fontId="2"/>
  </si>
  <si>
    <t>ﾋﾞｽ</t>
    <phoneticPr fontId="2"/>
  </si>
  <si>
    <t>施設整備等収入計　　　　　　（4）</t>
    <phoneticPr fontId="2"/>
  </si>
  <si>
    <t>の</t>
    <phoneticPr fontId="2"/>
  </si>
  <si>
    <t>人件費</t>
    <phoneticPr fontId="2"/>
  </si>
  <si>
    <t>（3）＝（1）－（2）</t>
    <phoneticPr fontId="2"/>
  </si>
  <si>
    <t>ｻ‐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</si>
</sst>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38" fontId="3" fillId="0" borderId="9" xfId="2" applyFont="1" applyBorder="1" applyAlignment="1">
      <alignment horizontal="right"/>
    </xf>
    <xf numFmtId="38" fontId="3" fillId="0" borderId="0" xfId="2" applyFont="1" applyBorder="1" applyAlignment="1">
      <alignment horizontal="right" vertical="center"/>
    </xf>
    <xf numFmtId="38" fontId="3" fillId="0" borderId="0" xfId="2" applyFont="1" applyBorder="1" applyAlignment="1">
      <alignment horizontal="center"/>
    </xf>
    <xf numFmtId="38" fontId="6" fillId="0" borderId="0" xfId="2" applyFont="1" applyBorder="1"/>
    <xf numFmtId="38" fontId="3" fillId="0" borderId="0" xfId="2" applyFont="1" applyBorder="1" applyAlignment="1">
      <alignment horizontal="center" vertical="center"/>
    </xf>
    <xf numFmtId="38" fontId="3" fillId="0" borderId="13" xfId="2" applyFont="1" applyBorder="1" applyAlignment="1">
      <alignment horizontal="center" vertical="center"/>
    </xf>
    <xf numFmtId="38" fontId="3" fillId="0" borderId="14" xfId="2" applyFont="1" applyBorder="1" applyAlignment="1">
      <alignment horizontal="center" vertical="center"/>
    </xf>
    <xf numFmtId="38" fontId="3" fillId="0" borderId="5" xfId="2" applyFont="1" applyBorder="1" applyAlignment="1">
      <alignment horizontal="right" vertical="center"/>
    </xf>
    <xf numFmtId="38" fontId="3" fillId="0" borderId="5" xfId="2" applyFont="1" applyBorder="1" applyAlignment="1">
      <alignment horizontal="right" vertical="center" shrinkToFit="1"/>
    </xf>
    <xf numFmtId="38" fontId="3" fillId="0" borderId="14" xfId="2" applyFont="1" applyBorder="1" applyAlignment="1">
      <alignment horizontal="right" vertical="center" shrinkToFit="1"/>
    </xf>
    <xf numFmtId="38" fontId="3" fillId="0" borderId="6" xfId="2" applyFont="1" applyBorder="1" applyAlignment="1">
      <alignment horizontal="right" vertical="center" shrinkToFit="1"/>
    </xf>
    <xf numFmtId="38" fontId="3" fillId="0" borderId="13" xfId="2" applyFont="1" applyBorder="1" applyAlignment="1">
      <alignment horizontal="right" vertical="center" shrinkToFit="1"/>
    </xf>
    <xf numFmtId="38" fontId="3" fillId="0" borderId="9" xfId="2" applyFont="1" applyBorder="1" applyAlignment="1">
      <alignment horizontal="right" vertical="center" shrinkToFit="1"/>
    </xf>
    <xf numFmtId="38" fontId="5" fillId="0" borderId="0" xfId="2" applyFont="1" applyBorder="1" applyAlignment="1">
      <alignment horizontal="center" vertical="center" shrinkToFit="1"/>
    </xf>
    <xf numFmtId="38" fontId="6" fillId="0" borderId="0" xfId="2" applyFont="1" applyBorder="1" applyAlignment="1">
      <alignment horizontal="right"/>
    </xf>
    <xf numFmtId="38" fontId="3" fillId="0" borderId="0" xfId="2" applyFont="1" applyBorder="1" applyAlignment="1">
      <alignment horizontal="right"/>
    </xf>
    <xf numFmtId="38" fontId="3" fillId="0" borderId="4" xfId="2" applyFont="1" applyFill="1" applyBorder="1" applyAlignment="1">
      <alignment horizontal="right"/>
    </xf>
    <xf numFmtId="38" fontId="3" fillId="0" borderId="6" xfId="2" applyFont="1" applyBorder="1" applyAlignment="1">
      <alignment horizontal="right"/>
    </xf>
    <xf numFmtId="38" fontId="3" fillId="0" borderId="13" xfId="2" applyFont="1" applyBorder="1" applyAlignment="1">
      <alignment horizontal="right"/>
    </xf>
    <xf numFmtId="38" fontId="3" fillId="0" borderId="13" xfId="2" applyFont="1" applyBorder="1"/>
    <xf numFmtId="38" fontId="3" fillId="0" borderId="0" xfId="2" applyFont="1" applyBorder="1"/>
    <xf numFmtId="38" fontId="6" fillId="0" borderId="0" xfId="2" applyFont="1" applyAlignment="1">
      <alignment horizontal="center"/>
    </xf>
    <xf numFmtId="38" fontId="3" fillId="0" borderId="0" xfId="2" applyFont="1" applyAlignment="1">
      <alignment horizontal="center"/>
    </xf>
    <xf numFmtId="38" fontId="3" fillId="0" borderId="5" xfId="2" applyFont="1" applyFill="1" applyBorder="1" applyAlignment="1">
      <alignment horizontal="right"/>
    </xf>
    <xf numFmtId="38" fontId="3" fillId="0" borderId="15" xfId="2" applyFont="1" applyFill="1" applyBorder="1" applyAlignment="1">
      <alignment horizontal="right"/>
    </xf>
    <xf numFmtId="38" fontId="5" fillId="0" borderId="8" xfId="2" applyFont="1" applyFill="1" applyBorder="1" applyAlignment="1">
      <alignment horizontal="right"/>
    </xf>
    <xf numFmtId="38" fontId="5" fillId="0" borderId="6" xfId="2" applyFont="1" applyFill="1" applyBorder="1" applyAlignment="1">
      <alignment horizontal="right"/>
    </xf>
    <xf numFmtId="38" fontId="5" fillId="0" borderId="12" xfId="2" applyFont="1" applyFill="1" applyBorder="1" applyAlignment="1">
      <alignment horizontal="right"/>
    </xf>
    <xf numFmtId="38" fontId="5" fillId="0" borderId="11" xfId="2" applyFont="1" applyFill="1" applyBorder="1" applyAlignment="1">
      <alignment horizontal="right"/>
    </xf>
    <xf numFmtId="38" fontId="3" fillId="0" borderId="13" xfId="2" applyFont="1" applyFill="1" applyBorder="1" applyAlignment="1">
      <alignment horizontal="right"/>
    </xf>
    <xf numFmtId="38" fontId="5" fillId="0" borderId="13" xfId="2" applyFont="1" applyFill="1" applyBorder="1" applyAlignment="1">
      <alignment horizontal="right"/>
    </xf>
    <xf numFmtId="38" fontId="3" fillId="0" borderId="12" xfId="2" applyFont="1" applyFill="1" applyBorder="1" applyAlignment="1">
      <alignment horizontal="right"/>
    </xf>
    <xf numFmtId="38" fontId="3" fillId="0" borderId="6" xfId="2" applyFont="1" applyFill="1" applyBorder="1" applyAlignment="1">
      <alignment horizontal="right"/>
    </xf>
    <xf numFmtId="38" fontId="3" fillId="0" borderId="11" xfId="2" applyFont="1" applyFill="1" applyBorder="1" applyAlignment="1">
      <alignment horizontal="right"/>
    </xf>
    <xf numFmtId="38" fontId="3" fillId="0" borderId="10" xfId="2" applyFont="1" applyFill="1" applyBorder="1" applyAlignment="1">
      <alignment horizontal="right"/>
    </xf>
    <xf numFmtId="38" fontId="3" fillId="0" borderId="0" xfId="2" applyFont="1" applyFill="1" applyBorder="1" applyAlignment="1">
      <alignment horizontal="right"/>
    </xf>
    <xf numFmtId="38" fontId="3" fillId="0" borderId="0" xfId="2" applyFont="1" applyFill="1" applyBorder="1" applyAlignment="1">
      <alignment horizontal="right" vertical="center"/>
    </xf>
    <xf numFmtId="38" fontId="3" fillId="0" borderId="0" xfId="2" applyFont="1" applyFill="1" applyBorder="1"/>
    <xf numFmtId="38" fontId="3" fillId="0" borderId="0" xfId="2" applyFont="1" applyFill="1" applyBorder="1" applyAlignment="1">
      <alignment horizontal="center"/>
    </xf>
    <xf numFmtId="38" fontId="3" fillId="0" borderId="11" xfId="4" applyFont="1" applyFill="1" applyBorder="1">
      <alignment vertical="center"/>
    </xf>
    <xf numFmtId="176" fontId="3" fillId="0" borderId="6" xfId="4" applyNumberFormat="1" applyFont="1" applyFill="1" applyBorder="1" applyAlignment="1">
      <alignment horizontal="right" vertical="center"/>
    </xf>
    <xf numFmtId="38" fontId="3" fillId="0" borderId="5" xfId="4" applyFont="1" applyFill="1" applyBorder="1" applyAlignment="1">
      <alignment horizontal="center" vertical="center"/>
    </xf>
    <xf numFmtId="176" fontId="3" fillId="0" borderId="7" xfId="4" applyNumberFormat="1" applyFont="1" applyFill="1" applyBorder="1" applyAlignment="1">
      <alignment horizontal="right" vertical="center"/>
    </xf>
    <xf numFmtId="176" fontId="3" fillId="0" borderId="13" xfId="4" applyNumberFormat="1" applyFont="1" applyFill="1" applyBorder="1" applyAlignment="1">
      <alignment horizontal="right" vertical="center"/>
    </xf>
    <xf numFmtId="176" fontId="3" fillId="0" borderId="5" xfId="4" applyNumberFormat="1" applyFont="1" applyFill="1" applyBorder="1" applyAlignment="1">
      <alignment horizontal="right" vertical="center"/>
    </xf>
    <xf numFmtId="176" fontId="3" fillId="0" borderId="1" xfId="4" applyNumberFormat="1" applyFont="1" applyFill="1" applyBorder="1" applyAlignment="1">
      <alignment horizontal="right" vertical="center"/>
    </xf>
    <xf numFmtId="176" fontId="3" fillId="0" borderId="11" xfId="4" applyNumberFormat="1" applyFont="1" applyFill="1" applyBorder="1" applyAlignment="1">
      <alignment horizontal="right" vertical="center"/>
    </xf>
    <xf numFmtId="176" fontId="3" fillId="0" borderId="28" xfId="4" applyNumberFormat="1" applyFont="1" applyFill="1" applyBorder="1" applyAlignment="1">
      <alignment horizontal="right" vertical="center"/>
    </xf>
    <xf numFmtId="176" fontId="14" fillId="0" borderId="6" xfId="4" applyNumberFormat="1" applyFont="1" applyFill="1" applyBorder="1" applyAlignment="1">
      <alignment horizontal="right" vertical="center"/>
    </xf>
    <xf numFmtId="176" fontId="3" fillId="0" borderId="20" xfId="4" applyNumberFormat="1" applyFont="1" applyFill="1" applyBorder="1" applyAlignment="1">
      <alignment horizontal="right" vertical="center"/>
    </xf>
    <xf numFmtId="176" fontId="3" fillId="0" borderId="19" xfId="4" applyNumberFormat="1" applyFont="1" applyFill="1" applyBorder="1" applyAlignment="1">
      <alignment horizontal="right" vertical="center"/>
    </xf>
    <xf numFmtId="176" fontId="3" fillId="0" borderId="29" xfId="4" applyNumberFormat="1" applyFont="1" applyFill="1" applyBorder="1" applyAlignment="1">
      <alignment horizontal="right" vertical="center"/>
    </xf>
    <xf numFmtId="38" fontId="3" fillId="0" borderId="4" xfId="4" applyFont="1" applyFill="1" applyBorder="1" applyAlignment="1">
      <alignment horizontal="center" vertical="center"/>
    </xf>
    <xf numFmtId="0" fontId="0" fillId="0" borderId="0" xfId="0" applyFill="1">
      <alignment vertical="center"/>
    </xf>
    <xf numFmtId="38" fontId="3" fillId="0" borderId="0" xfId="4" applyFont="1" applyFill="1">
      <alignment vertical="center"/>
    </xf>
    <xf numFmtId="38" fontId="3" fillId="0" borderId="8" xfId="4" applyFont="1" applyFill="1" applyBorder="1" applyAlignment="1">
      <alignment horizontal="center" vertical="center"/>
    </xf>
    <xf numFmtId="38" fontId="3" fillId="0" borderId="6" xfId="4" applyFont="1" applyFill="1" applyBorder="1">
      <alignment vertical="center"/>
    </xf>
    <xf numFmtId="38" fontId="3" fillId="0" borderId="13" xfId="4" applyFont="1" applyFill="1" applyBorder="1" applyAlignment="1">
      <alignment horizontal="center" vertical="center"/>
    </xf>
    <xf numFmtId="38" fontId="3" fillId="0" borderId="5" xfId="4" applyFont="1" applyFill="1" applyBorder="1">
      <alignment vertical="center"/>
    </xf>
    <xf numFmtId="38" fontId="3" fillId="0" borderId="13" xfId="4" applyFont="1" applyFill="1" applyBorder="1">
      <alignment vertical="center"/>
    </xf>
    <xf numFmtId="38" fontId="3" fillId="0" borderId="13" xfId="4" applyFont="1" applyFill="1" applyBorder="1" applyAlignment="1">
      <alignment horizontal="right" vertical="center"/>
    </xf>
    <xf numFmtId="38" fontId="4" fillId="0" borderId="0" xfId="4" applyFont="1" applyFill="1" applyAlignment="1">
      <alignment horizontal="center" vertical="center"/>
    </xf>
    <xf numFmtId="38" fontId="3" fillId="0" borderId="0" xfId="4" applyFont="1" applyFill="1" applyAlignment="1">
      <alignment horizontal="center" vertical="center"/>
    </xf>
    <xf numFmtId="38" fontId="3" fillId="0" borderId="21" xfId="4" applyFont="1" applyFill="1" applyBorder="1" applyAlignment="1">
      <alignment horizontal="center" vertical="center"/>
    </xf>
    <xf numFmtId="38" fontId="3" fillId="0" borderId="10" xfId="4" applyFont="1" applyFill="1" applyBorder="1" applyAlignment="1">
      <alignment horizontal="center" vertical="center"/>
    </xf>
    <xf numFmtId="38" fontId="3" fillId="0" borderId="22" xfId="4" applyFont="1" applyFill="1" applyBorder="1">
      <alignment vertical="center"/>
    </xf>
    <xf numFmtId="38" fontId="3" fillId="0" borderId="23" xfId="4" applyFont="1" applyFill="1" applyBorder="1">
      <alignment vertical="center"/>
    </xf>
    <xf numFmtId="38" fontId="3" fillId="0" borderId="21" xfId="4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9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25" xfId="0" applyFont="1" applyFill="1" applyBorder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4" xfId="0" applyFont="1" applyFill="1" applyBorder="1">
      <alignment vertical="center"/>
    </xf>
    <xf numFmtId="0" fontId="0" fillId="0" borderId="0" xfId="0" applyAlignment="1"/>
    <xf numFmtId="0" fontId="3" fillId="0" borderId="0" xfId="0" applyFont="1" applyAlignment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/>
    <xf numFmtId="0" fontId="3" fillId="0" borderId="9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11" xfId="0" applyFont="1" applyBorder="1" applyAlignment="1"/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6" xfId="0" applyFont="1" applyFill="1" applyBorder="1" applyAlignment="1"/>
    <xf numFmtId="0" fontId="3" fillId="0" borderId="0" xfId="0" applyFont="1" applyFill="1" applyBorder="1" applyAlignment="1"/>
    <xf numFmtId="0" fontId="3" fillId="0" borderId="3" xfId="0" applyFont="1" applyBorder="1" applyAlignment="1"/>
    <xf numFmtId="0" fontId="0" fillId="0" borderId="0" xfId="0" applyBorder="1" applyAlignment="1"/>
    <xf numFmtId="0" fontId="3" fillId="0" borderId="7" xfId="0" applyFont="1" applyFill="1" applyBorder="1" applyAlignment="1"/>
    <xf numFmtId="0" fontId="3" fillId="0" borderId="12" xfId="0" applyFont="1" applyBorder="1" applyAlignment="1"/>
    <xf numFmtId="0" fontId="3" fillId="0" borderId="11" xfId="0" applyFont="1" applyBorder="1" applyAlignment="1">
      <alignment horizontal="center"/>
    </xf>
    <xf numFmtId="0" fontId="3" fillId="0" borderId="4" xfId="0" applyFont="1" applyFill="1" applyBorder="1" applyAlignment="1"/>
    <xf numFmtId="0" fontId="3" fillId="0" borderId="11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Fill="1" applyBorder="1" applyAlignment="1"/>
    <xf numFmtId="0" fontId="3" fillId="0" borderId="3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38" fontId="3" fillId="0" borderId="6" xfId="2" applyFont="1" applyFill="1" applyBorder="1"/>
    <xf numFmtId="0" fontId="3" fillId="0" borderId="6" xfId="0" applyFont="1" applyFill="1" applyBorder="1" applyAlignment="1">
      <alignment horizontal="center" textRotation="255"/>
    </xf>
    <xf numFmtId="38" fontId="3" fillId="0" borderId="13" xfId="2" applyFont="1" applyFill="1" applyBorder="1"/>
    <xf numFmtId="38" fontId="3" fillId="0" borderId="5" xfId="2" applyFont="1" applyFill="1" applyBorder="1"/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8" fontId="3" fillId="0" borderId="5" xfId="4" applyFont="1" applyFill="1" applyBorder="1" applyAlignment="1">
      <alignment horizontal="right" vertical="center"/>
    </xf>
    <xf numFmtId="38" fontId="3" fillId="0" borderId="6" xfId="4" applyFont="1" applyFill="1" applyBorder="1" applyAlignment="1">
      <alignment horizontal="right" vertical="center"/>
    </xf>
    <xf numFmtId="38" fontId="3" fillId="0" borderId="11" xfId="4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/>
    <xf numFmtId="38" fontId="3" fillId="0" borderId="0" xfId="2" applyFont="1" applyFill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38" fontId="6" fillId="0" borderId="0" xfId="2" applyFont="1" applyAlignment="1">
      <alignment horizontal="right"/>
    </xf>
    <xf numFmtId="38" fontId="6" fillId="0" borderId="0" xfId="2" applyFont="1"/>
    <xf numFmtId="38" fontId="3" fillId="0" borderId="13" xfId="2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8" fontId="3" fillId="0" borderId="5" xfId="0" applyNumberFormat="1" applyFont="1" applyBorder="1" applyAlignment="1"/>
    <xf numFmtId="0" fontId="3" fillId="0" borderId="5" xfId="0" applyFont="1" applyBorder="1" applyAlignment="1"/>
    <xf numFmtId="38" fontId="3" fillId="0" borderId="6" xfId="0" applyNumberFormat="1" applyFont="1" applyBorder="1" applyAlignment="1"/>
    <xf numFmtId="0" fontId="5" fillId="0" borderId="6" xfId="0" applyFont="1" applyBorder="1" applyAlignment="1"/>
    <xf numFmtId="38" fontId="3" fillId="0" borderId="13" xfId="0" applyNumberFormat="1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6" xfId="0" applyBorder="1" applyAlignment="1">
      <alignment horizontal="center"/>
    </xf>
    <xf numFmtId="38" fontId="3" fillId="0" borderId="11" xfId="2" applyFont="1" applyFill="1" applyBorder="1"/>
    <xf numFmtId="38" fontId="3" fillId="0" borderId="11" xfId="0" applyNumberFormat="1" applyFont="1" applyBorder="1" applyAlignment="1"/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4" xfId="0" applyFont="1" applyBorder="1" applyAlignment="1"/>
    <xf numFmtId="0" fontId="5" fillId="0" borderId="11" xfId="0" applyFont="1" applyBorder="1" applyAlignment="1"/>
    <xf numFmtId="0" fontId="3" fillId="0" borderId="9" xfId="0" applyFont="1" applyBorder="1" applyAlignment="1">
      <alignment horizontal="center"/>
    </xf>
    <xf numFmtId="38" fontId="3" fillId="0" borderId="9" xfId="2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8" fontId="3" fillId="0" borderId="9" xfId="0" applyNumberFormat="1" applyFont="1" applyBorder="1" applyAlignment="1"/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8" fontId="3" fillId="0" borderId="13" xfId="2" applyFont="1" applyFill="1" applyBorder="1" applyAlignment="1">
      <alignment horizontal="right" vertical="center"/>
    </xf>
    <xf numFmtId="0" fontId="3" fillId="0" borderId="10" xfId="0" applyFont="1" applyBorder="1" applyAlignment="1"/>
    <xf numFmtId="0" fontId="3" fillId="0" borderId="0" xfId="0" applyFont="1" applyBorder="1" applyAlignment="1">
      <alignment horizontal="center" textRotation="18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textRotation="180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38" fontId="0" fillId="0" borderId="0" xfId="2" applyFont="1"/>
    <xf numFmtId="0" fontId="3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ont="1" applyAlignment="1"/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/>
    <xf numFmtId="0" fontId="3" fillId="0" borderId="4" xfId="0" applyFont="1" applyFill="1" applyBorder="1" applyAlignment="1">
      <alignment horizontal="right"/>
    </xf>
    <xf numFmtId="38" fontId="3" fillId="0" borderId="11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textRotation="180"/>
    </xf>
    <xf numFmtId="0" fontId="3" fillId="0" borderId="0" xfId="0" applyFont="1" applyFill="1" applyBorder="1" applyAlignment="1">
      <alignment textRotation="180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38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0" fillId="0" borderId="0" xfId="0" applyFill="1" applyAlignment="1"/>
    <xf numFmtId="0" fontId="3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38" fontId="5" fillId="0" borderId="6" xfId="0" applyNumberFormat="1" applyFont="1" applyFill="1" applyBorder="1" applyAlignment="1"/>
    <xf numFmtId="0" fontId="5" fillId="0" borderId="6" xfId="0" applyFont="1" applyFill="1" applyBorder="1" applyAlignment="1">
      <alignment horizontal="center" textRotation="255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/>
    <xf numFmtId="38" fontId="5" fillId="0" borderId="13" xfId="0" applyNumberFormat="1" applyFont="1" applyFill="1" applyBorder="1" applyAlignment="1"/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5" fillId="0" borderId="11" xfId="0" applyFont="1" applyFill="1" applyBorder="1" applyAlignment="1"/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38" fontId="5" fillId="0" borderId="11" xfId="0" applyNumberFormat="1" applyFont="1" applyFill="1" applyBorder="1" applyAlignment="1">
      <alignment horizontal="right" vertical="center"/>
    </xf>
    <xf numFmtId="38" fontId="5" fillId="0" borderId="8" xfId="0" applyNumberFormat="1" applyFont="1" applyFill="1" applyBorder="1" applyAlignment="1">
      <alignment horizontal="right" vertical="center"/>
    </xf>
    <xf numFmtId="38" fontId="5" fillId="0" borderId="13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/>
    </xf>
    <xf numFmtId="0" fontId="0" fillId="0" borderId="9" xfId="0" applyFill="1" applyBorder="1" applyAlignment="1"/>
    <xf numFmtId="38" fontId="0" fillId="0" borderId="0" xfId="2" applyFont="1" applyFill="1"/>
    <xf numFmtId="0" fontId="9" fillId="0" borderId="0" xfId="0" applyFont="1" applyFill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38" fontId="3" fillId="0" borderId="13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38" fontId="3" fillId="0" borderId="6" xfId="0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8" xfId="0" applyFont="1" applyFill="1" applyBorder="1">
      <alignment vertical="center"/>
    </xf>
    <xf numFmtId="0" fontId="3" fillId="0" borderId="27" xfId="0" applyFont="1" applyFill="1" applyBorder="1">
      <alignment vertical="center"/>
    </xf>
    <xf numFmtId="38" fontId="3" fillId="0" borderId="6" xfId="0" applyNumberFormat="1" applyFont="1" applyFill="1" applyBorder="1" applyAlignment="1">
      <alignment horizontal="right" vertical="center"/>
    </xf>
    <xf numFmtId="38" fontId="3" fillId="0" borderId="5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3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3" fillId="0" borderId="12" xfId="0" applyFont="1" applyFill="1" applyBorder="1">
      <alignment vertical="center"/>
    </xf>
    <xf numFmtId="38" fontId="3" fillId="0" borderId="0" xfId="0" applyNumberFormat="1" applyFont="1" applyFill="1">
      <alignment vertical="center"/>
    </xf>
    <xf numFmtId="0" fontId="3" fillId="0" borderId="10" xfId="0" applyFont="1" applyFill="1" applyBorder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8" fontId="5" fillId="0" borderId="0" xfId="2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textRotation="180"/>
    </xf>
    <xf numFmtId="0" fontId="11" fillId="0" borderId="6" xfId="0" applyFont="1" applyFill="1" applyBorder="1" applyAlignment="1">
      <alignment horizontal="center" textRotation="180"/>
    </xf>
    <xf numFmtId="0" fontId="11" fillId="0" borderId="11" xfId="0" applyFont="1" applyFill="1" applyBorder="1" applyAlignment="1">
      <alignment horizontal="center" textRotation="180"/>
    </xf>
    <xf numFmtId="0" fontId="13" fillId="0" borderId="5" xfId="0" applyFont="1" applyFill="1" applyBorder="1" applyAlignment="1">
      <alignment horizontal="center" vertical="center" textRotation="180"/>
    </xf>
    <xf numFmtId="0" fontId="13" fillId="0" borderId="6" xfId="0" applyFont="1" applyFill="1" applyBorder="1" applyAlignment="1">
      <alignment horizontal="center" vertical="center" textRotation="180"/>
    </xf>
    <xf numFmtId="0" fontId="13" fillId="0" borderId="11" xfId="0" applyFont="1" applyFill="1" applyBorder="1" applyAlignment="1">
      <alignment horizontal="center" vertical="center" textRotation="180"/>
    </xf>
    <xf numFmtId="0" fontId="4" fillId="0" borderId="0" xfId="0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38" fontId="3" fillId="0" borderId="5" xfId="4" applyFont="1" applyFill="1" applyBorder="1" applyAlignment="1">
      <alignment horizontal="right" vertical="center"/>
    </xf>
    <xf numFmtId="38" fontId="3" fillId="0" borderId="6" xfId="4" applyFont="1" applyFill="1" applyBorder="1" applyAlignment="1">
      <alignment horizontal="right" vertical="center"/>
    </xf>
    <xf numFmtId="38" fontId="3" fillId="0" borderId="5" xfId="0" applyNumberFormat="1" applyFont="1" applyFill="1" applyBorder="1" applyAlignment="1">
      <alignment horizontal="right" vertical="center"/>
    </xf>
    <xf numFmtId="38" fontId="3" fillId="0" borderId="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5">
    <cellStyle name="桁区切り 2" xfId="2"/>
    <cellStyle name="桁区切り 3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1009650"/>
          <a:ext cx="31718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showGridLines="0" tabSelected="1" workbookViewId="0">
      <selection activeCell="M13" sqref="M13"/>
    </sheetView>
  </sheetViews>
  <sheetFormatPr defaultRowHeight="13.5"/>
  <cols>
    <col min="1" max="3" width="2.5" style="81" customWidth="1"/>
    <col min="4" max="4" width="2.125" style="81" customWidth="1"/>
    <col min="5" max="5" width="13.75" style="81" customWidth="1"/>
    <col min="6" max="6" width="18.625" style="81" customWidth="1"/>
    <col min="7" max="7" width="13.25" style="135" customWidth="1"/>
    <col min="8" max="8" width="13.25" style="136" customWidth="1"/>
    <col min="9" max="9" width="13.25" style="81" customWidth="1"/>
    <col min="10" max="10" width="15.625" style="81" customWidth="1"/>
    <col min="11" max="16384" width="9" style="80"/>
  </cols>
  <sheetData>
    <row r="1" spans="1:13" ht="19.5" customHeight="1">
      <c r="A1" s="248" t="s">
        <v>190</v>
      </c>
      <c r="B1" s="248"/>
      <c r="C1" s="248"/>
      <c r="D1" s="248"/>
      <c r="E1" s="248"/>
      <c r="F1" s="248"/>
      <c r="G1" s="248"/>
      <c r="H1" s="248"/>
      <c r="I1" s="248"/>
      <c r="J1" s="248"/>
      <c r="K1" s="244"/>
      <c r="L1" s="244"/>
      <c r="M1" s="244"/>
    </row>
    <row r="2" spans="1:13" ht="16.5" customHeight="1">
      <c r="A2" s="132"/>
      <c r="B2" s="132"/>
      <c r="C2" s="132"/>
      <c r="D2" s="132"/>
      <c r="E2" s="132"/>
      <c r="F2" s="132"/>
      <c r="G2" s="133"/>
      <c r="H2" s="133"/>
      <c r="I2" s="132"/>
      <c r="J2" s="132"/>
    </row>
    <row r="3" spans="1:13" ht="17.25" customHeight="1">
      <c r="A3" s="244" t="s">
        <v>69</v>
      </c>
      <c r="B3" s="244"/>
      <c r="C3" s="244"/>
      <c r="D3" s="244"/>
      <c r="E3" s="244"/>
      <c r="F3" s="244"/>
      <c r="G3" s="244"/>
      <c r="H3" s="244"/>
      <c r="I3" s="244"/>
      <c r="J3" s="244"/>
    </row>
    <row r="4" spans="1:13" ht="8.25" customHeight="1">
      <c r="A4" s="120"/>
      <c r="B4" s="120"/>
      <c r="C4" s="120"/>
      <c r="D4" s="120"/>
      <c r="E4" s="120"/>
      <c r="F4" s="120"/>
      <c r="G4" s="118"/>
      <c r="H4" s="118"/>
      <c r="I4" s="120"/>
      <c r="J4" s="120"/>
    </row>
    <row r="5" spans="1:13" ht="13.5" customHeight="1">
      <c r="A5" s="134" t="s">
        <v>2</v>
      </c>
      <c r="I5" s="137" t="s">
        <v>187</v>
      </c>
    </row>
    <row r="6" spans="1:13" ht="4.5" customHeight="1"/>
    <row r="7" spans="1:13" ht="18" customHeight="1">
      <c r="A7" s="245" t="s">
        <v>3</v>
      </c>
      <c r="B7" s="246"/>
      <c r="C7" s="246"/>
      <c r="D7" s="246"/>
      <c r="E7" s="246"/>
      <c r="F7" s="247"/>
      <c r="G7" s="140" t="s">
        <v>191</v>
      </c>
      <c r="H7" s="131" t="s">
        <v>192</v>
      </c>
      <c r="I7" s="141" t="s">
        <v>193</v>
      </c>
      <c r="J7" s="141" t="s">
        <v>70</v>
      </c>
    </row>
    <row r="8" spans="1:13" ht="14.25" customHeight="1">
      <c r="A8" s="82"/>
      <c r="B8" s="86"/>
      <c r="C8" s="86" t="s">
        <v>9</v>
      </c>
      <c r="D8" s="91"/>
      <c r="E8" s="91"/>
      <c r="F8" s="91"/>
      <c r="G8" s="33">
        <v>10053500</v>
      </c>
      <c r="H8" s="33">
        <v>10503274</v>
      </c>
      <c r="I8" s="142">
        <f t="shared" ref="I8:I52" si="0">G8-H8</f>
        <v>-449774</v>
      </c>
      <c r="J8" s="143"/>
    </row>
    <row r="9" spans="1:13" ht="14.25" customHeight="1">
      <c r="A9" s="85"/>
      <c r="B9" s="97" t="s">
        <v>10</v>
      </c>
      <c r="C9" s="91" t="s">
        <v>11</v>
      </c>
      <c r="D9" s="91"/>
      <c r="E9" s="91"/>
      <c r="F9" s="91"/>
      <c r="G9" s="110">
        <v>142984500</v>
      </c>
      <c r="H9" s="110">
        <v>141551147</v>
      </c>
      <c r="I9" s="144">
        <f t="shared" si="0"/>
        <v>1433353</v>
      </c>
      <c r="J9" s="85"/>
    </row>
    <row r="10" spans="1:13" ht="14.25" customHeight="1">
      <c r="A10" s="82"/>
      <c r="B10" s="97"/>
      <c r="C10" s="86" t="s">
        <v>13</v>
      </c>
      <c r="D10" s="91"/>
      <c r="E10" s="91"/>
      <c r="F10" s="91"/>
      <c r="G10" s="110">
        <v>329000</v>
      </c>
      <c r="H10" s="110">
        <v>366500</v>
      </c>
      <c r="I10" s="144">
        <f t="shared" si="0"/>
        <v>-37500</v>
      </c>
      <c r="J10" s="85"/>
      <c r="K10" s="81"/>
      <c r="L10" s="81"/>
      <c r="M10" s="81"/>
    </row>
    <row r="11" spans="1:13" ht="14.25" customHeight="1">
      <c r="A11" s="82" t="s">
        <v>12</v>
      </c>
      <c r="B11" s="97"/>
      <c r="C11" s="86" t="s">
        <v>72</v>
      </c>
      <c r="D11" s="91"/>
      <c r="E11" s="91"/>
      <c r="F11" s="91"/>
      <c r="G11" s="110">
        <v>2300</v>
      </c>
      <c r="H11" s="110">
        <v>4511</v>
      </c>
      <c r="I11" s="144">
        <f t="shared" si="0"/>
        <v>-2211</v>
      </c>
      <c r="J11" s="145"/>
    </row>
    <row r="12" spans="1:13" ht="14.25" customHeight="1">
      <c r="A12" s="82" t="s">
        <v>14</v>
      </c>
      <c r="B12" s="97" t="s">
        <v>17</v>
      </c>
      <c r="C12" s="86" t="s">
        <v>71</v>
      </c>
      <c r="D12" s="91"/>
      <c r="E12" s="91"/>
      <c r="F12" s="91"/>
      <c r="G12" s="110">
        <v>1828000</v>
      </c>
      <c r="H12" s="110">
        <v>1871182</v>
      </c>
      <c r="I12" s="144">
        <f t="shared" si="0"/>
        <v>-43182</v>
      </c>
      <c r="J12" s="85"/>
    </row>
    <row r="13" spans="1:13" ht="14.25" customHeight="1">
      <c r="A13" s="82" t="s">
        <v>16</v>
      </c>
      <c r="B13" s="97"/>
      <c r="C13" s="83" t="s">
        <v>194</v>
      </c>
      <c r="D13" s="90"/>
      <c r="E13" s="90"/>
      <c r="F13" s="90"/>
      <c r="G13" s="113">
        <f>SUM(G8:G12)</f>
        <v>155197300</v>
      </c>
      <c r="H13" s="113">
        <f>SUM(H8:H12)</f>
        <v>154296614</v>
      </c>
      <c r="I13" s="146">
        <f t="shared" si="0"/>
        <v>900686</v>
      </c>
      <c r="J13" s="147"/>
    </row>
    <row r="14" spans="1:13" ht="14.25" customHeight="1">
      <c r="A14" s="82" t="s">
        <v>19</v>
      </c>
      <c r="B14" s="148"/>
      <c r="C14" s="90" t="s">
        <v>21</v>
      </c>
      <c r="D14" s="90"/>
      <c r="E14" s="90"/>
      <c r="F14" s="90"/>
      <c r="G14" s="113">
        <v>106598500</v>
      </c>
      <c r="H14" s="113">
        <v>105567867</v>
      </c>
      <c r="I14" s="144">
        <f t="shared" si="0"/>
        <v>1030633</v>
      </c>
      <c r="J14" s="85"/>
    </row>
    <row r="15" spans="1:13" s="95" customFormat="1" ht="14.25" customHeight="1">
      <c r="A15" s="82" t="s">
        <v>195</v>
      </c>
      <c r="B15" s="150" t="s">
        <v>22</v>
      </c>
      <c r="C15" s="86" t="s">
        <v>23</v>
      </c>
      <c r="D15" s="97"/>
      <c r="E15" s="86"/>
      <c r="F15" s="91"/>
      <c r="G15" s="110">
        <v>17947000</v>
      </c>
      <c r="H15" s="110">
        <v>18201724</v>
      </c>
      <c r="I15" s="144">
        <f t="shared" si="0"/>
        <v>-254724</v>
      </c>
      <c r="J15" s="85"/>
    </row>
    <row r="16" spans="1:13" s="95" customFormat="1" ht="14.25" customHeight="1">
      <c r="A16" s="82" t="s">
        <v>196</v>
      </c>
      <c r="B16" s="150"/>
      <c r="C16" s="86" t="s">
        <v>24</v>
      </c>
      <c r="D16" s="91"/>
      <c r="E16" s="91"/>
      <c r="F16" s="91"/>
      <c r="G16" s="110">
        <v>14299000</v>
      </c>
      <c r="H16" s="110">
        <v>13281376</v>
      </c>
      <c r="I16" s="144">
        <f t="shared" si="0"/>
        <v>1017624</v>
      </c>
      <c r="J16" s="85"/>
    </row>
    <row r="17" spans="1:10" s="95" customFormat="1">
      <c r="A17" s="151" t="s">
        <v>197</v>
      </c>
      <c r="B17" s="82" t="s">
        <v>26</v>
      </c>
      <c r="C17" s="86" t="s">
        <v>73</v>
      </c>
      <c r="D17" s="91"/>
      <c r="E17" s="91"/>
      <c r="F17" s="97"/>
      <c r="G17" s="110">
        <v>10284200</v>
      </c>
      <c r="H17" s="110">
        <v>10151626</v>
      </c>
      <c r="I17" s="144">
        <f t="shared" si="0"/>
        <v>132574</v>
      </c>
      <c r="J17" s="85"/>
    </row>
    <row r="18" spans="1:10" s="95" customFormat="1">
      <c r="A18" s="82" t="s">
        <v>10</v>
      </c>
      <c r="B18" s="82"/>
      <c r="C18" s="91" t="s">
        <v>27</v>
      </c>
      <c r="D18" s="91"/>
      <c r="E18" s="91"/>
      <c r="F18" s="91"/>
      <c r="G18" s="110">
        <v>0</v>
      </c>
      <c r="H18" s="110">
        <v>0</v>
      </c>
      <c r="I18" s="144">
        <f t="shared" si="0"/>
        <v>0</v>
      </c>
      <c r="J18" s="85"/>
    </row>
    <row r="19" spans="1:10" s="95" customFormat="1">
      <c r="A19" s="85" t="s">
        <v>22</v>
      </c>
      <c r="B19" s="82"/>
      <c r="C19" s="91" t="s">
        <v>28</v>
      </c>
      <c r="D19" s="91"/>
      <c r="E19" s="91"/>
      <c r="F19" s="91"/>
      <c r="G19" s="110">
        <v>0</v>
      </c>
      <c r="H19" s="110">
        <v>0</v>
      </c>
      <c r="I19" s="144">
        <f t="shared" si="0"/>
        <v>0</v>
      </c>
      <c r="J19" s="85"/>
    </row>
    <row r="20" spans="1:10" s="95" customFormat="1">
      <c r="A20" s="82"/>
      <c r="B20" s="82"/>
      <c r="C20" s="87"/>
      <c r="D20" s="87"/>
      <c r="E20" s="87"/>
      <c r="F20" s="87"/>
      <c r="G20" s="152"/>
      <c r="H20" s="17"/>
      <c r="I20" s="153">
        <f t="shared" si="0"/>
        <v>0</v>
      </c>
      <c r="J20" s="89"/>
    </row>
    <row r="21" spans="1:10" s="95" customFormat="1">
      <c r="A21" s="85"/>
      <c r="B21" s="89"/>
      <c r="C21" s="84" t="s">
        <v>198</v>
      </c>
      <c r="D21" s="84"/>
      <c r="E21" s="84"/>
      <c r="F21" s="84"/>
      <c r="G21" s="112">
        <f>SUM(G14:G20)</f>
        <v>149128700</v>
      </c>
      <c r="H21" s="112">
        <f>SUM(H14:H20)</f>
        <v>147202593</v>
      </c>
      <c r="I21" s="146">
        <f t="shared" si="0"/>
        <v>1926107</v>
      </c>
      <c r="J21" s="147"/>
    </row>
    <row r="22" spans="1:10" s="95" customFormat="1">
      <c r="A22" s="85"/>
      <c r="B22" s="83" t="s">
        <v>74</v>
      </c>
      <c r="C22" s="90"/>
      <c r="D22" s="90"/>
      <c r="E22" s="90"/>
      <c r="F22" s="90"/>
      <c r="G22" s="110"/>
      <c r="H22" s="36"/>
      <c r="I22" s="144"/>
      <c r="J22" s="85"/>
    </row>
    <row r="23" spans="1:10" s="95" customFormat="1">
      <c r="A23" s="154"/>
      <c r="B23" s="94"/>
      <c r="C23" s="87"/>
      <c r="D23" s="87"/>
      <c r="E23" s="87"/>
      <c r="F23" s="87" t="s">
        <v>199</v>
      </c>
      <c r="G23" s="152">
        <f>G13-G21</f>
        <v>6068600</v>
      </c>
      <c r="H23" s="17">
        <f>H13-H21</f>
        <v>7094021</v>
      </c>
      <c r="I23" s="153">
        <f t="shared" si="0"/>
        <v>-1025421</v>
      </c>
      <c r="J23" s="89"/>
    </row>
    <row r="24" spans="1:10" s="95" customFormat="1">
      <c r="A24" s="155"/>
      <c r="B24" s="143"/>
      <c r="C24" s="91" t="s">
        <v>200</v>
      </c>
      <c r="D24" s="91"/>
      <c r="E24" s="91"/>
      <c r="F24" s="91"/>
      <c r="G24" s="110">
        <v>4642500</v>
      </c>
      <c r="H24" s="110">
        <v>4642000</v>
      </c>
      <c r="I24" s="142">
        <f t="shared" si="0"/>
        <v>500</v>
      </c>
      <c r="J24" s="85"/>
    </row>
    <row r="25" spans="1:10" s="95" customFormat="1">
      <c r="A25" s="82"/>
      <c r="B25" s="85" t="s">
        <v>10</v>
      </c>
      <c r="C25" s="96" t="s">
        <v>201</v>
      </c>
      <c r="D25" s="91"/>
      <c r="E25" s="91"/>
      <c r="F25" s="91"/>
      <c r="G25" s="110">
        <v>0</v>
      </c>
      <c r="H25" s="110">
        <v>0</v>
      </c>
      <c r="I25" s="144">
        <f t="shared" si="0"/>
        <v>0</v>
      </c>
      <c r="J25" s="85"/>
    </row>
    <row r="26" spans="1:10" s="95" customFormat="1">
      <c r="A26" s="82" t="s">
        <v>32</v>
      </c>
      <c r="B26" s="85"/>
      <c r="C26" s="96" t="s">
        <v>33</v>
      </c>
      <c r="D26" s="91"/>
      <c r="E26" s="91"/>
      <c r="F26" s="91"/>
      <c r="G26" s="110">
        <v>1490000</v>
      </c>
      <c r="H26" s="110">
        <v>1490000</v>
      </c>
      <c r="I26" s="144">
        <f t="shared" si="0"/>
        <v>0</v>
      </c>
      <c r="J26" s="145"/>
    </row>
    <row r="27" spans="1:10" s="95" customFormat="1">
      <c r="A27" s="82" t="s">
        <v>34</v>
      </c>
      <c r="B27" s="85"/>
      <c r="C27" s="96" t="s">
        <v>37</v>
      </c>
      <c r="D27" s="91"/>
      <c r="E27" s="91"/>
      <c r="F27" s="91"/>
      <c r="G27" s="110">
        <v>0</v>
      </c>
      <c r="H27" s="110">
        <v>0</v>
      </c>
      <c r="I27" s="144">
        <f t="shared" si="0"/>
        <v>0</v>
      </c>
      <c r="J27" s="145"/>
    </row>
    <row r="28" spans="1:10" s="95" customFormat="1">
      <c r="A28" s="82" t="s">
        <v>36</v>
      </c>
      <c r="B28" s="85" t="s">
        <v>17</v>
      </c>
      <c r="C28" s="94" t="s">
        <v>202</v>
      </c>
      <c r="D28" s="87"/>
      <c r="E28" s="87"/>
      <c r="F28" s="87"/>
      <c r="G28" s="152">
        <v>0</v>
      </c>
      <c r="H28" s="152">
        <v>0</v>
      </c>
      <c r="I28" s="153">
        <f t="shared" si="0"/>
        <v>0</v>
      </c>
      <c r="J28" s="89"/>
    </row>
    <row r="29" spans="1:10" s="95" customFormat="1">
      <c r="A29" s="101" t="s">
        <v>38</v>
      </c>
      <c r="B29" s="85"/>
      <c r="C29" s="88" t="s">
        <v>203</v>
      </c>
      <c r="D29" s="84"/>
      <c r="E29" s="84"/>
      <c r="F29" s="84"/>
      <c r="G29" s="112">
        <f>SUM(G24:G28)</f>
        <v>6132500</v>
      </c>
      <c r="H29" s="112">
        <f>SUM(H24:H28)</f>
        <v>6132000</v>
      </c>
      <c r="I29" s="146">
        <f t="shared" si="0"/>
        <v>500</v>
      </c>
      <c r="J29" s="147"/>
    </row>
    <row r="30" spans="1:10" s="95" customFormat="1">
      <c r="A30" s="82" t="s">
        <v>40</v>
      </c>
      <c r="B30" s="143"/>
      <c r="C30" s="83" t="s">
        <v>42</v>
      </c>
      <c r="D30" s="90"/>
      <c r="E30" s="90"/>
      <c r="F30" s="156"/>
      <c r="G30" s="113">
        <v>1490000</v>
      </c>
      <c r="H30" s="113">
        <v>1490000</v>
      </c>
      <c r="I30" s="142">
        <f t="shared" si="0"/>
        <v>0</v>
      </c>
      <c r="J30" s="143"/>
    </row>
    <row r="31" spans="1:10" s="95" customFormat="1">
      <c r="A31" s="82" t="s">
        <v>204</v>
      </c>
      <c r="B31" s="85" t="s">
        <v>22</v>
      </c>
      <c r="C31" s="86" t="s">
        <v>43</v>
      </c>
      <c r="D31" s="91"/>
      <c r="E31" s="91"/>
      <c r="F31" s="91"/>
      <c r="G31" s="110">
        <v>19712485</v>
      </c>
      <c r="H31" s="110">
        <v>19716709</v>
      </c>
      <c r="I31" s="144">
        <f t="shared" si="0"/>
        <v>-4224</v>
      </c>
      <c r="J31" s="85"/>
    </row>
    <row r="32" spans="1:10" s="95" customFormat="1">
      <c r="A32" s="82" t="s">
        <v>205</v>
      </c>
      <c r="B32" s="85"/>
      <c r="C32" s="86" t="s">
        <v>44</v>
      </c>
      <c r="D32" s="91"/>
      <c r="E32" s="91"/>
      <c r="F32" s="91"/>
      <c r="G32" s="110">
        <v>0</v>
      </c>
      <c r="H32" s="110">
        <v>0</v>
      </c>
      <c r="I32" s="144">
        <f t="shared" si="0"/>
        <v>0</v>
      </c>
      <c r="J32" s="85"/>
    </row>
    <row r="33" spans="1:10" s="95" customFormat="1">
      <c r="A33" s="82" t="s">
        <v>197</v>
      </c>
      <c r="B33" s="85" t="s">
        <v>26</v>
      </c>
      <c r="C33" s="94" t="s">
        <v>206</v>
      </c>
      <c r="D33" s="91"/>
      <c r="E33" s="91"/>
      <c r="F33" s="91"/>
      <c r="G33" s="110">
        <v>0</v>
      </c>
      <c r="H33" s="110">
        <v>0</v>
      </c>
      <c r="I33" s="144">
        <f t="shared" si="0"/>
        <v>0</v>
      </c>
      <c r="J33" s="85"/>
    </row>
    <row r="34" spans="1:10" s="95" customFormat="1">
      <c r="A34" s="82" t="s">
        <v>10</v>
      </c>
      <c r="B34" s="85"/>
      <c r="C34" s="88" t="s">
        <v>207</v>
      </c>
      <c r="D34" s="90"/>
      <c r="E34" s="90"/>
      <c r="F34" s="90"/>
      <c r="G34" s="112">
        <f>SUM(G30:G33)</f>
        <v>21202485</v>
      </c>
      <c r="H34" s="112">
        <f>SUM(H30:H33)</f>
        <v>21206709</v>
      </c>
      <c r="I34" s="20">
        <f>I30+I33</f>
        <v>0</v>
      </c>
      <c r="J34" s="147"/>
    </row>
    <row r="35" spans="1:10" s="95" customFormat="1">
      <c r="A35" s="82" t="s">
        <v>22</v>
      </c>
      <c r="B35" s="90" t="s">
        <v>209</v>
      </c>
      <c r="C35" s="90"/>
      <c r="D35" s="90"/>
      <c r="E35" s="90"/>
      <c r="F35" s="90"/>
      <c r="G35" s="113"/>
      <c r="H35" s="36"/>
      <c r="I35" s="144"/>
      <c r="J35" s="85"/>
    </row>
    <row r="36" spans="1:10" s="95" customFormat="1">
      <c r="A36" s="82"/>
      <c r="B36" s="91"/>
      <c r="C36" s="91"/>
      <c r="D36" s="91"/>
      <c r="E36" s="91"/>
      <c r="F36" s="91" t="s">
        <v>211</v>
      </c>
      <c r="G36" s="34">
        <f>G29-G34</f>
        <v>-15069985</v>
      </c>
      <c r="H36" s="36">
        <f>H29-H34</f>
        <v>-15074709</v>
      </c>
      <c r="I36" s="153">
        <f t="shared" si="0"/>
        <v>4724</v>
      </c>
      <c r="J36" s="89"/>
    </row>
    <row r="37" spans="1:10" s="95" customFormat="1">
      <c r="A37" s="149" t="s">
        <v>212</v>
      </c>
      <c r="B37" s="143"/>
      <c r="C37" s="83" t="s">
        <v>213</v>
      </c>
      <c r="D37" s="90"/>
      <c r="E37" s="90"/>
      <c r="F37" s="90"/>
      <c r="G37" s="113">
        <v>0</v>
      </c>
      <c r="H37" s="113">
        <v>0</v>
      </c>
      <c r="I37" s="144">
        <f t="shared" si="0"/>
        <v>0</v>
      </c>
      <c r="J37" s="85"/>
    </row>
    <row r="38" spans="1:10" s="95" customFormat="1">
      <c r="A38" s="82" t="s">
        <v>214</v>
      </c>
      <c r="B38" s="82" t="s">
        <v>10</v>
      </c>
      <c r="C38" s="86" t="s">
        <v>49</v>
      </c>
      <c r="D38" s="91"/>
      <c r="E38" s="91"/>
      <c r="F38" s="91"/>
      <c r="G38" s="110">
        <v>0</v>
      </c>
      <c r="H38" s="110">
        <v>988850</v>
      </c>
      <c r="I38" s="144">
        <f t="shared" si="0"/>
        <v>-988850</v>
      </c>
      <c r="J38" s="85"/>
    </row>
    <row r="39" spans="1:10" s="95" customFormat="1">
      <c r="A39" s="82" t="s">
        <v>50</v>
      </c>
      <c r="B39" s="82" t="s">
        <v>17</v>
      </c>
      <c r="C39" s="86" t="s">
        <v>51</v>
      </c>
      <c r="D39" s="87"/>
      <c r="E39" s="87"/>
      <c r="F39" s="87"/>
      <c r="G39" s="152">
        <v>13816500</v>
      </c>
      <c r="H39" s="152">
        <v>12924000</v>
      </c>
      <c r="I39" s="144">
        <f t="shared" si="0"/>
        <v>892500</v>
      </c>
      <c r="J39" s="157"/>
    </row>
    <row r="40" spans="1:10">
      <c r="A40" s="82" t="s">
        <v>16</v>
      </c>
      <c r="B40" s="98"/>
      <c r="C40" s="88" t="s">
        <v>215</v>
      </c>
      <c r="D40" s="84"/>
      <c r="E40" s="84"/>
      <c r="F40" s="84"/>
      <c r="G40" s="112">
        <f>SUM(G37:G39)</f>
        <v>13816500</v>
      </c>
      <c r="H40" s="112">
        <f>SUM(H37:H39)</f>
        <v>13912850</v>
      </c>
      <c r="I40" s="146">
        <f t="shared" si="0"/>
        <v>-96350</v>
      </c>
      <c r="J40" s="147"/>
    </row>
    <row r="41" spans="1:10">
      <c r="A41" s="82" t="s">
        <v>19</v>
      </c>
      <c r="B41" s="82"/>
      <c r="C41" s="83" t="s">
        <v>216</v>
      </c>
      <c r="D41" s="90"/>
      <c r="E41" s="90"/>
      <c r="F41" s="90"/>
      <c r="G41" s="113">
        <v>0</v>
      </c>
      <c r="H41" s="113">
        <v>0</v>
      </c>
      <c r="I41" s="144">
        <f t="shared" si="0"/>
        <v>0</v>
      </c>
      <c r="J41" s="85"/>
    </row>
    <row r="42" spans="1:10">
      <c r="A42" s="82" t="s">
        <v>217</v>
      </c>
      <c r="B42" s="82" t="s">
        <v>22</v>
      </c>
      <c r="C42" s="86" t="s">
        <v>54</v>
      </c>
      <c r="D42" s="91"/>
      <c r="E42" s="91"/>
      <c r="F42" s="91"/>
      <c r="G42" s="110">
        <v>0</v>
      </c>
      <c r="H42" s="110">
        <v>0</v>
      </c>
      <c r="I42" s="144">
        <f t="shared" si="0"/>
        <v>0</v>
      </c>
      <c r="J42" s="85"/>
    </row>
    <row r="43" spans="1:10">
      <c r="A43" s="82" t="s">
        <v>196</v>
      </c>
      <c r="B43" s="85" t="s">
        <v>26</v>
      </c>
      <c r="C43" s="86" t="s">
        <v>55</v>
      </c>
      <c r="D43" s="87"/>
      <c r="E43" s="87"/>
      <c r="F43" s="87"/>
      <c r="G43" s="152">
        <v>12924000</v>
      </c>
      <c r="H43" s="152">
        <v>12924000</v>
      </c>
      <c r="I43" s="153">
        <f t="shared" si="0"/>
        <v>0</v>
      </c>
      <c r="J43" s="157"/>
    </row>
    <row r="44" spans="1:10">
      <c r="A44" s="82" t="s">
        <v>197</v>
      </c>
      <c r="B44" s="85"/>
      <c r="C44" s="106" t="s">
        <v>218</v>
      </c>
      <c r="G44" s="110">
        <f>SUM(G41:G43)</f>
        <v>12924000</v>
      </c>
      <c r="H44" s="17">
        <f>SUM(H41:H43)</f>
        <v>12924000</v>
      </c>
      <c r="I44" s="153">
        <f t="shared" si="0"/>
        <v>0</v>
      </c>
      <c r="J44" s="89"/>
    </row>
    <row r="45" spans="1:10">
      <c r="A45" s="101" t="s">
        <v>10</v>
      </c>
      <c r="B45" s="83" t="s">
        <v>219</v>
      </c>
      <c r="C45" s="90"/>
      <c r="D45" s="90"/>
      <c r="E45" s="90"/>
      <c r="F45" s="90"/>
      <c r="G45" s="113"/>
      <c r="H45" s="24"/>
      <c r="I45" s="142"/>
      <c r="J45" s="85"/>
    </row>
    <row r="46" spans="1:10">
      <c r="A46" s="101" t="s">
        <v>22</v>
      </c>
      <c r="B46" s="86"/>
      <c r="C46" s="91"/>
      <c r="D46" s="91"/>
      <c r="E46" s="91"/>
      <c r="F46" s="91" t="s">
        <v>220</v>
      </c>
      <c r="G46" s="34">
        <f>G40-G44</f>
        <v>892500</v>
      </c>
      <c r="H46" s="34">
        <f>H40-H44</f>
        <v>988850</v>
      </c>
      <c r="I46" s="153">
        <f t="shared" si="0"/>
        <v>-96350</v>
      </c>
      <c r="J46" s="89"/>
    </row>
    <row r="47" spans="1:10">
      <c r="A47" s="83" t="s">
        <v>58</v>
      </c>
      <c r="B47" s="90"/>
      <c r="C47" s="90"/>
      <c r="D47" s="90"/>
      <c r="E47" s="90"/>
      <c r="F47" s="108"/>
      <c r="G47" s="30">
        <v>0</v>
      </c>
      <c r="H47" s="159">
        <v>0</v>
      </c>
      <c r="I47" s="146">
        <f t="shared" si="0"/>
        <v>0</v>
      </c>
      <c r="J47" s="147"/>
    </row>
    <row r="48" spans="1:10">
      <c r="A48" s="83" t="s">
        <v>221</v>
      </c>
      <c r="B48" s="90"/>
      <c r="C48" s="90"/>
      <c r="D48" s="90"/>
      <c r="E48" s="90"/>
      <c r="F48" s="90"/>
      <c r="G48" s="110"/>
      <c r="H48" s="36"/>
      <c r="I48" s="144"/>
      <c r="J48" s="85"/>
    </row>
    <row r="49" spans="1:10">
      <c r="A49" s="94"/>
      <c r="B49" s="87"/>
      <c r="C49" s="87"/>
      <c r="D49" s="87"/>
      <c r="E49" s="249" t="s">
        <v>222</v>
      </c>
      <c r="F49" s="249"/>
      <c r="G49" s="33">
        <f>G23+G36+G46-G47</f>
        <v>-8108885</v>
      </c>
      <c r="H49" s="33">
        <f>H23+H36+H46-H47</f>
        <v>-6991838</v>
      </c>
      <c r="I49" s="18">
        <f>I23+I36+I46-I47</f>
        <v>-1117047</v>
      </c>
      <c r="J49" s="89"/>
    </row>
    <row r="50" spans="1:10">
      <c r="A50" s="84"/>
      <c r="B50" s="84"/>
      <c r="C50" s="84"/>
      <c r="D50" s="84"/>
      <c r="E50" s="84"/>
      <c r="F50" s="84"/>
      <c r="G50" s="159"/>
      <c r="H50" s="159"/>
      <c r="I50" s="162"/>
      <c r="J50" s="84"/>
    </row>
    <row r="51" spans="1:10">
      <c r="A51" s="163" t="s">
        <v>223</v>
      </c>
      <c r="B51" s="164"/>
      <c r="C51" s="164"/>
      <c r="D51" s="164"/>
      <c r="E51" s="164"/>
      <c r="F51" s="164"/>
      <c r="G51" s="165">
        <v>32363219</v>
      </c>
      <c r="H51" s="165">
        <v>32363219</v>
      </c>
      <c r="I51" s="153">
        <f t="shared" si="0"/>
        <v>0</v>
      </c>
      <c r="J51" s="89"/>
    </row>
    <row r="52" spans="1:10">
      <c r="A52" s="163" t="s">
        <v>224</v>
      </c>
      <c r="B52" s="84"/>
      <c r="C52" s="84"/>
      <c r="D52" s="84"/>
      <c r="E52" s="84"/>
      <c r="F52" s="84"/>
      <c r="G52" s="112">
        <f>G49+G51</f>
        <v>24254334</v>
      </c>
      <c r="H52" s="112">
        <f>H49+H51</f>
        <v>25371381</v>
      </c>
      <c r="I52" s="153">
        <f t="shared" si="0"/>
        <v>-1117047</v>
      </c>
      <c r="J52" s="166"/>
    </row>
    <row r="65" spans="1:10">
      <c r="A65" s="80"/>
      <c r="B65" s="80"/>
      <c r="C65" s="80"/>
      <c r="D65" s="80"/>
      <c r="E65" s="80"/>
      <c r="F65" s="80"/>
      <c r="G65" s="80"/>
      <c r="H65" s="80"/>
      <c r="I65" s="80"/>
      <c r="J65" s="80"/>
    </row>
    <row r="66" spans="1:10">
      <c r="A66" s="80"/>
      <c r="B66" s="80"/>
      <c r="C66" s="80"/>
      <c r="D66" s="80"/>
      <c r="E66" s="80"/>
      <c r="F66" s="80"/>
      <c r="G66" s="80"/>
      <c r="H66" s="80"/>
      <c r="I66" s="80"/>
      <c r="J66" s="80"/>
    </row>
    <row r="67" spans="1:10">
      <c r="A67" s="80"/>
      <c r="B67" s="80"/>
      <c r="C67" s="80"/>
      <c r="D67" s="80"/>
      <c r="E67" s="80"/>
      <c r="F67" s="80"/>
      <c r="G67" s="80"/>
      <c r="H67" s="80"/>
      <c r="I67" s="80"/>
      <c r="J67" s="80"/>
    </row>
    <row r="68" spans="1:10">
      <c r="A68" s="80"/>
      <c r="B68" s="80"/>
      <c r="C68" s="80"/>
      <c r="D68" s="80"/>
      <c r="E68" s="80"/>
      <c r="F68" s="80"/>
      <c r="G68" s="80"/>
      <c r="H68" s="80"/>
      <c r="I68" s="80"/>
      <c r="J68" s="80"/>
    </row>
    <row r="69" spans="1:10">
      <c r="A69" s="80"/>
      <c r="B69" s="80"/>
      <c r="C69" s="80"/>
      <c r="D69" s="80"/>
      <c r="E69" s="80"/>
      <c r="F69" s="80"/>
      <c r="G69" s="80"/>
      <c r="H69" s="80"/>
      <c r="I69" s="80"/>
      <c r="J69" s="80"/>
    </row>
    <row r="70" spans="1:10">
      <c r="A70" s="80"/>
      <c r="B70" s="80"/>
      <c r="C70" s="80"/>
      <c r="D70" s="80"/>
      <c r="E70" s="80"/>
      <c r="F70" s="80"/>
      <c r="G70" s="80"/>
      <c r="H70" s="80"/>
      <c r="I70" s="80"/>
      <c r="J70" s="80"/>
    </row>
    <row r="71" spans="1:10">
      <c r="A71" s="80"/>
      <c r="B71" s="80"/>
      <c r="C71" s="80"/>
      <c r="D71" s="80"/>
      <c r="E71" s="80"/>
      <c r="F71" s="80"/>
      <c r="G71" s="80"/>
      <c r="H71" s="80"/>
      <c r="I71" s="80"/>
      <c r="J71" s="80"/>
    </row>
    <row r="72" spans="1:10">
      <c r="A72" s="80"/>
      <c r="B72" s="80"/>
      <c r="C72" s="80"/>
      <c r="D72" s="80"/>
      <c r="E72" s="80"/>
      <c r="F72" s="80"/>
      <c r="G72" s="80"/>
      <c r="H72" s="80"/>
      <c r="I72" s="80"/>
      <c r="J72" s="80"/>
    </row>
    <row r="73" spans="1:10">
      <c r="A73" s="80"/>
      <c r="B73" s="80"/>
      <c r="C73" s="80"/>
      <c r="D73" s="80"/>
      <c r="E73" s="80"/>
      <c r="F73" s="80"/>
      <c r="G73" s="80"/>
      <c r="H73" s="80"/>
      <c r="I73" s="80"/>
      <c r="J73" s="80"/>
    </row>
    <row r="74" spans="1:10">
      <c r="A74" s="80"/>
      <c r="B74" s="80"/>
      <c r="C74" s="80"/>
      <c r="D74" s="80"/>
      <c r="E74" s="80"/>
      <c r="F74" s="80"/>
      <c r="G74" s="80"/>
      <c r="H74" s="80"/>
      <c r="I74" s="80"/>
      <c r="J74" s="80"/>
    </row>
    <row r="75" spans="1:10">
      <c r="A75" s="80"/>
      <c r="B75" s="80"/>
      <c r="C75" s="80"/>
      <c r="D75" s="80"/>
      <c r="E75" s="80"/>
      <c r="F75" s="80"/>
      <c r="G75" s="80"/>
      <c r="H75" s="80"/>
      <c r="I75" s="80"/>
      <c r="J75" s="80"/>
    </row>
    <row r="76" spans="1:10">
      <c r="A76" s="80"/>
      <c r="B76" s="80"/>
      <c r="C76" s="80"/>
      <c r="D76" s="80"/>
      <c r="E76" s="80"/>
      <c r="F76" s="80"/>
      <c r="G76" s="80"/>
      <c r="H76" s="80"/>
      <c r="I76" s="80"/>
      <c r="J76" s="80"/>
    </row>
    <row r="77" spans="1:10">
      <c r="A77" s="80"/>
      <c r="B77" s="80"/>
      <c r="C77" s="80"/>
      <c r="D77" s="80"/>
      <c r="E77" s="80"/>
      <c r="F77" s="80"/>
      <c r="G77" s="80"/>
      <c r="H77" s="80"/>
      <c r="I77" s="80"/>
      <c r="J77" s="80"/>
    </row>
    <row r="78" spans="1:10">
      <c r="A78" s="80"/>
      <c r="B78" s="80"/>
      <c r="C78" s="80"/>
      <c r="D78" s="80"/>
      <c r="E78" s="80"/>
      <c r="F78" s="80"/>
      <c r="G78" s="80"/>
      <c r="H78" s="80"/>
      <c r="I78" s="80"/>
      <c r="J78" s="80"/>
    </row>
    <row r="79" spans="1:10">
      <c r="A79" s="80"/>
      <c r="B79" s="80"/>
      <c r="C79" s="80"/>
      <c r="D79" s="80"/>
      <c r="E79" s="80"/>
      <c r="F79" s="80"/>
      <c r="G79" s="80"/>
      <c r="H79" s="80"/>
      <c r="I79" s="80"/>
      <c r="J79" s="80"/>
    </row>
    <row r="80" spans="1:10">
      <c r="A80" s="80"/>
      <c r="B80" s="80"/>
      <c r="C80" s="80"/>
      <c r="D80" s="80"/>
      <c r="E80" s="80"/>
      <c r="F80" s="80"/>
      <c r="G80" s="80"/>
      <c r="H80" s="80"/>
      <c r="I80" s="80"/>
      <c r="J80" s="80"/>
    </row>
    <row r="81" spans="1:10">
      <c r="A81" s="80"/>
      <c r="B81" s="80"/>
      <c r="C81" s="80"/>
      <c r="D81" s="80"/>
      <c r="E81" s="80"/>
      <c r="F81" s="80"/>
      <c r="G81" s="80"/>
      <c r="H81" s="80"/>
      <c r="I81" s="80"/>
      <c r="J81" s="80"/>
    </row>
    <row r="82" spans="1:10">
      <c r="A82" s="80"/>
      <c r="B82" s="80"/>
      <c r="C82" s="80"/>
      <c r="D82" s="80"/>
      <c r="E82" s="80"/>
      <c r="F82" s="80"/>
      <c r="G82" s="80"/>
      <c r="H82" s="80"/>
      <c r="I82" s="80"/>
      <c r="J82" s="80"/>
    </row>
    <row r="83" spans="1:10">
      <c r="A83" s="80"/>
      <c r="B83" s="80"/>
      <c r="C83" s="80"/>
      <c r="D83" s="80"/>
      <c r="E83" s="80"/>
      <c r="F83" s="80"/>
      <c r="G83" s="80"/>
      <c r="H83" s="80"/>
      <c r="I83" s="80"/>
      <c r="J83" s="80"/>
    </row>
    <row r="84" spans="1:10">
      <c r="A84" s="80"/>
      <c r="B84" s="80"/>
      <c r="C84" s="80"/>
      <c r="D84" s="80"/>
      <c r="E84" s="80"/>
      <c r="F84" s="80"/>
      <c r="G84" s="80"/>
      <c r="H84" s="80"/>
      <c r="I84" s="80"/>
      <c r="J84" s="80"/>
    </row>
    <row r="85" spans="1:10">
      <c r="A85" s="80"/>
      <c r="B85" s="80"/>
      <c r="C85" s="80"/>
      <c r="D85" s="80"/>
      <c r="E85" s="80"/>
      <c r="F85" s="80"/>
      <c r="G85" s="80"/>
      <c r="H85" s="80"/>
      <c r="I85" s="80"/>
      <c r="J85" s="80"/>
    </row>
    <row r="86" spans="1:10">
      <c r="A86" s="80"/>
      <c r="B86" s="80"/>
      <c r="C86" s="80"/>
      <c r="D86" s="80"/>
      <c r="E86" s="80"/>
      <c r="F86" s="80"/>
      <c r="G86" s="80"/>
      <c r="H86" s="80"/>
      <c r="I86" s="80"/>
      <c r="J86" s="80"/>
    </row>
    <row r="87" spans="1:10">
      <c r="A87" s="80"/>
      <c r="B87" s="80"/>
      <c r="C87" s="80"/>
      <c r="D87" s="80"/>
      <c r="E87" s="80"/>
      <c r="F87" s="80"/>
      <c r="G87" s="80"/>
      <c r="H87" s="80"/>
      <c r="I87" s="80"/>
      <c r="J87" s="80"/>
    </row>
    <row r="88" spans="1:10">
      <c r="A88" s="80"/>
      <c r="B88" s="80"/>
      <c r="C88" s="80"/>
      <c r="D88" s="80"/>
      <c r="E88" s="80"/>
      <c r="F88" s="80"/>
      <c r="G88" s="80"/>
      <c r="H88" s="80"/>
      <c r="I88" s="80"/>
      <c r="J88" s="80"/>
    </row>
    <row r="89" spans="1:10">
      <c r="A89" s="80"/>
      <c r="B89" s="80"/>
      <c r="C89" s="80"/>
      <c r="D89" s="80"/>
      <c r="E89" s="80"/>
      <c r="F89" s="80"/>
      <c r="G89" s="80"/>
      <c r="H89" s="80"/>
      <c r="I89" s="80"/>
      <c r="J89" s="80"/>
    </row>
    <row r="90" spans="1:10">
      <c r="A90" s="80"/>
      <c r="B90" s="80"/>
      <c r="C90" s="80"/>
      <c r="D90" s="80"/>
      <c r="E90" s="80"/>
      <c r="F90" s="80"/>
      <c r="G90" s="80"/>
      <c r="H90" s="80"/>
      <c r="I90" s="80"/>
      <c r="J90" s="80"/>
    </row>
    <row r="91" spans="1:10">
      <c r="A91" s="80"/>
      <c r="B91" s="80"/>
      <c r="C91" s="80"/>
      <c r="D91" s="80"/>
      <c r="E91" s="80"/>
      <c r="F91" s="80"/>
      <c r="G91" s="80"/>
      <c r="H91" s="80"/>
      <c r="I91" s="80"/>
      <c r="J91" s="80"/>
    </row>
    <row r="92" spans="1:10">
      <c r="A92" s="80"/>
      <c r="B92" s="80"/>
      <c r="C92" s="80"/>
      <c r="D92" s="80"/>
      <c r="E92" s="80"/>
      <c r="F92" s="80"/>
      <c r="G92" s="80"/>
      <c r="H92" s="80"/>
      <c r="I92" s="80"/>
      <c r="J92" s="80"/>
    </row>
    <row r="93" spans="1:10">
      <c r="A93" s="80"/>
      <c r="B93" s="80"/>
      <c r="C93" s="80"/>
      <c r="D93" s="80"/>
      <c r="E93" s="80"/>
      <c r="F93" s="80"/>
      <c r="G93" s="80"/>
      <c r="H93" s="80"/>
      <c r="I93" s="80"/>
      <c r="J93" s="80"/>
    </row>
    <row r="94" spans="1:10">
      <c r="A94" s="80"/>
      <c r="B94" s="80"/>
      <c r="C94" s="80"/>
      <c r="D94" s="80"/>
      <c r="E94" s="80"/>
      <c r="F94" s="80"/>
      <c r="G94" s="80"/>
      <c r="H94" s="80"/>
      <c r="I94" s="80"/>
      <c r="J94" s="80"/>
    </row>
    <row r="95" spans="1:10">
      <c r="A95" s="80"/>
      <c r="B95" s="80"/>
      <c r="C95" s="80"/>
      <c r="D95" s="80"/>
      <c r="E95" s="80"/>
      <c r="F95" s="80"/>
      <c r="G95" s="80"/>
      <c r="H95" s="80"/>
      <c r="I95" s="80"/>
      <c r="J95" s="80"/>
    </row>
    <row r="96" spans="1:10">
      <c r="A96" s="80"/>
      <c r="B96" s="80"/>
      <c r="C96" s="80"/>
      <c r="D96" s="80"/>
      <c r="E96" s="80"/>
      <c r="F96" s="80"/>
      <c r="G96" s="80"/>
      <c r="H96" s="80"/>
      <c r="I96" s="80"/>
      <c r="J96" s="80"/>
    </row>
    <row r="97" spans="1:10">
      <c r="A97" s="80"/>
      <c r="B97" s="80"/>
      <c r="C97" s="80"/>
      <c r="D97" s="80"/>
      <c r="E97" s="80"/>
      <c r="F97" s="80"/>
      <c r="G97" s="80"/>
      <c r="H97" s="80"/>
      <c r="I97" s="80"/>
      <c r="J97" s="80"/>
    </row>
    <row r="98" spans="1:10">
      <c r="A98" s="80"/>
      <c r="B98" s="80"/>
      <c r="C98" s="80"/>
      <c r="D98" s="80"/>
      <c r="E98" s="80"/>
      <c r="F98" s="80"/>
      <c r="G98" s="80"/>
      <c r="H98" s="80"/>
      <c r="I98" s="80"/>
      <c r="J98" s="80"/>
    </row>
    <row r="99" spans="1:10">
      <c r="A99" s="80"/>
      <c r="B99" s="80"/>
      <c r="C99" s="80"/>
      <c r="D99" s="80"/>
      <c r="E99" s="80"/>
      <c r="F99" s="80"/>
      <c r="G99" s="80"/>
      <c r="H99" s="80"/>
      <c r="I99" s="80"/>
      <c r="J99" s="80"/>
    </row>
    <row r="100" spans="1:10">
      <c r="A100" s="80"/>
      <c r="B100" s="80"/>
      <c r="C100" s="80"/>
      <c r="D100" s="80"/>
      <c r="E100" s="80"/>
      <c r="F100" s="80"/>
      <c r="G100" s="80"/>
      <c r="H100" s="80"/>
      <c r="I100" s="80"/>
      <c r="J100" s="80"/>
    </row>
    <row r="101" spans="1:10">
      <c r="A101" s="80"/>
      <c r="B101" s="80"/>
      <c r="C101" s="80"/>
      <c r="D101" s="80"/>
      <c r="E101" s="80"/>
      <c r="F101" s="80"/>
      <c r="G101" s="80"/>
      <c r="H101" s="80"/>
      <c r="I101" s="80"/>
      <c r="J101" s="80"/>
    </row>
    <row r="102" spans="1:10">
      <c r="A102" s="80"/>
      <c r="B102" s="80"/>
      <c r="C102" s="80"/>
      <c r="D102" s="80"/>
      <c r="E102" s="80"/>
      <c r="F102" s="80"/>
      <c r="G102" s="80"/>
      <c r="H102" s="80"/>
      <c r="I102" s="80"/>
      <c r="J102" s="80"/>
    </row>
    <row r="103" spans="1:10">
      <c r="A103" s="80"/>
      <c r="B103" s="80"/>
      <c r="C103" s="80"/>
      <c r="D103" s="80"/>
      <c r="E103" s="80"/>
      <c r="F103" s="80"/>
      <c r="G103" s="80"/>
      <c r="H103" s="80"/>
      <c r="I103" s="80"/>
      <c r="J103" s="80"/>
    </row>
    <row r="104" spans="1:10">
      <c r="A104" s="80"/>
      <c r="B104" s="80"/>
      <c r="C104" s="80"/>
      <c r="D104" s="80"/>
      <c r="E104" s="80"/>
      <c r="F104" s="80"/>
      <c r="G104" s="80"/>
      <c r="H104" s="80"/>
      <c r="I104" s="80"/>
      <c r="J104" s="80"/>
    </row>
    <row r="105" spans="1:10">
      <c r="A105" s="80"/>
      <c r="B105" s="80"/>
      <c r="C105" s="80"/>
      <c r="D105" s="80"/>
      <c r="E105" s="80"/>
      <c r="F105" s="80"/>
      <c r="G105" s="80"/>
      <c r="H105" s="80"/>
      <c r="I105" s="80"/>
      <c r="J105" s="80"/>
    </row>
    <row r="106" spans="1:10">
      <c r="A106" s="80"/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1:10">
      <c r="A107" s="80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10">
      <c r="A108" s="80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>
      <c r="A109" s="80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>
      <c r="A110" s="80"/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>
      <c r="A111" s="80"/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1:10">
      <c r="A112" s="80"/>
      <c r="B112" s="80"/>
      <c r="C112" s="80"/>
      <c r="D112" s="80"/>
      <c r="E112" s="80"/>
      <c r="F112" s="80"/>
      <c r="G112" s="80"/>
      <c r="H112" s="80"/>
      <c r="I112" s="80"/>
      <c r="J112" s="80"/>
    </row>
    <row r="113" spans="1:10">
      <c r="A113" s="80"/>
      <c r="B113" s="80"/>
      <c r="C113" s="80"/>
      <c r="D113" s="80"/>
      <c r="E113" s="80"/>
      <c r="F113" s="80"/>
      <c r="G113" s="80"/>
      <c r="H113" s="80"/>
      <c r="I113" s="80"/>
      <c r="J113" s="80"/>
    </row>
    <row r="114" spans="1:10">
      <c r="A114" s="80"/>
      <c r="B114" s="80"/>
      <c r="C114" s="80"/>
      <c r="D114" s="80"/>
      <c r="E114" s="80"/>
      <c r="F114" s="80"/>
      <c r="G114" s="80"/>
      <c r="H114" s="80"/>
      <c r="I114" s="80"/>
      <c r="J114" s="80"/>
    </row>
    <row r="115" spans="1:10">
      <c r="A115" s="80"/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1:10">
      <c r="A116" s="80"/>
      <c r="B116" s="80"/>
      <c r="C116" s="80"/>
      <c r="D116" s="80"/>
      <c r="E116" s="80"/>
      <c r="F116" s="80"/>
      <c r="G116" s="80"/>
      <c r="H116" s="80"/>
      <c r="I116" s="80"/>
      <c r="J116" s="80"/>
    </row>
    <row r="117" spans="1:10">
      <c r="A117" s="80"/>
      <c r="B117" s="80"/>
      <c r="C117" s="80"/>
      <c r="D117" s="80"/>
      <c r="E117" s="80"/>
      <c r="F117" s="80"/>
      <c r="G117" s="80"/>
      <c r="H117" s="80"/>
      <c r="I117" s="80"/>
      <c r="J117" s="80"/>
    </row>
    <row r="118" spans="1:10">
      <c r="A118" s="80"/>
      <c r="B118" s="80"/>
      <c r="C118" s="80"/>
      <c r="D118" s="80"/>
      <c r="E118" s="80"/>
      <c r="F118" s="80"/>
      <c r="G118" s="80"/>
      <c r="H118" s="80"/>
      <c r="I118" s="80"/>
      <c r="J118" s="80"/>
    </row>
    <row r="119" spans="1:10">
      <c r="A119" s="80"/>
      <c r="B119" s="80"/>
      <c r="C119" s="80"/>
      <c r="D119" s="80"/>
      <c r="E119" s="80"/>
      <c r="F119" s="80"/>
      <c r="G119" s="80"/>
      <c r="H119" s="80"/>
      <c r="I119" s="80"/>
      <c r="J119" s="80"/>
    </row>
    <row r="120" spans="1:10">
      <c r="A120" s="80"/>
      <c r="B120" s="80"/>
      <c r="C120" s="80"/>
      <c r="D120" s="80"/>
      <c r="E120" s="80"/>
      <c r="F120" s="80"/>
      <c r="G120" s="80"/>
      <c r="H120" s="80"/>
      <c r="I120" s="80"/>
      <c r="J120" s="80"/>
    </row>
    <row r="121" spans="1:10">
      <c r="A121" s="80"/>
      <c r="B121" s="80"/>
      <c r="C121" s="80"/>
      <c r="D121" s="80"/>
      <c r="E121" s="80"/>
      <c r="F121" s="80"/>
      <c r="G121" s="80"/>
      <c r="H121" s="80"/>
      <c r="I121" s="80"/>
      <c r="J121" s="80"/>
    </row>
    <row r="122" spans="1:10">
      <c r="A122" s="80"/>
      <c r="B122" s="80"/>
      <c r="C122" s="80"/>
      <c r="D122" s="80"/>
      <c r="E122" s="80"/>
      <c r="F122" s="80"/>
      <c r="G122" s="80"/>
      <c r="H122" s="80"/>
      <c r="I122" s="80"/>
      <c r="J122" s="80"/>
    </row>
    <row r="123" spans="1:10">
      <c r="A123" s="80"/>
      <c r="B123" s="80"/>
      <c r="C123" s="80"/>
      <c r="D123" s="80"/>
      <c r="E123" s="80"/>
      <c r="F123" s="80"/>
      <c r="G123" s="80"/>
      <c r="H123" s="80"/>
      <c r="I123" s="80"/>
      <c r="J123" s="80"/>
    </row>
    <row r="124" spans="1:10">
      <c r="A124" s="80"/>
      <c r="B124" s="80"/>
      <c r="C124" s="80"/>
      <c r="D124" s="80"/>
      <c r="E124" s="80"/>
      <c r="F124" s="80"/>
      <c r="G124" s="80"/>
      <c r="H124" s="80"/>
      <c r="I124" s="80"/>
      <c r="J124" s="80"/>
    </row>
    <row r="125" spans="1:10">
      <c r="A125" s="80"/>
      <c r="B125" s="80"/>
      <c r="C125" s="80"/>
      <c r="D125" s="80"/>
      <c r="E125" s="80"/>
      <c r="F125" s="80"/>
      <c r="G125" s="80"/>
      <c r="H125" s="80"/>
      <c r="I125" s="80"/>
      <c r="J125" s="80"/>
    </row>
    <row r="126" spans="1:10">
      <c r="A126" s="80"/>
      <c r="B126" s="80"/>
      <c r="C126" s="80"/>
      <c r="D126" s="80"/>
      <c r="E126" s="80"/>
      <c r="F126" s="80"/>
      <c r="G126" s="80"/>
      <c r="H126" s="80"/>
      <c r="I126" s="80"/>
      <c r="J126" s="80"/>
    </row>
    <row r="127" spans="1:10">
      <c r="A127" s="80"/>
      <c r="B127" s="80"/>
      <c r="C127" s="80"/>
      <c r="D127" s="80"/>
      <c r="E127" s="80"/>
      <c r="F127" s="80"/>
      <c r="G127" s="80"/>
      <c r="H127" s="80"/>
      <c r="I127" s="80"/>
      <c r="J127" s="80"/>
    </row>
    <row r="128" spans="1:10">
      <c r="A128" s="80"/>
      <c r="B128" s="80"/>
      <c r="C128" s="80"/>
      <c r="D128" s="80"/>
      <c r="E128" s="80"/>
      <c r="F128" s="80"/>
      <c r="G128" s="80"/>
      <c r="H128" s="80"/>
      <c r="I128" s="80"/>
      <c r="J128" s="80"/>
    </row>
    <row r="129" spans="1:10">
      <c r="A129" s="80"/>
      <c r="B129" s="80"/>
      <c r="C129" s="80"/>
      <c r="D129" s="80"/>
      <c r="E129" s="80"/>
      <c r="F129" s="80"/>
      <c r="G129" s="80"/>
      <c r="H129" s="80"/>
      <c r="I129" s="80"/>
      <c r="J129" s="80"/>
    </row>
    <row r="130" spans="1:10">
      <c r="A130" s="80"/>
      <c r="B130" s="80"/>
      <c r="C130" s="80"/>
      <c r="D130" s="80"/>
      <c r="E130" s="80"/>
      <c r="F130" s="80"/>
      <c r="G130" s="80"/>
      <c r="H130" s="80"/>
      <c r="I130" s="80"/>
      <c r="J130" s="80"/>
    </row>
    <row r="131" spans="1:10">
      <c r="A131" s="80"/>
      <c r="B131" s="80"/>
      <c r="C131" s="80"/>
      <c r="D131" s="80"/>
      <c r="E131" s="80"/>
      <c r="F131" s="80"/>
      <c r="G131" s="80"/>
      <c r="H131" s="80"/>
      <c r="I131" s="80"/>
      <c r="J131" s="80"/>
    </row>
    <row r="132" spans="1:10">
      <c r="A132" s="80"/>
      <c r="B132" s="80"/>
      <c r="C132" s="80"/>
      <c r="D132" s="80"/>
      <c r="E132" s="80"/>
      <c r="F132" s="80"/>
      <c r="G132" s="80"/>
      <c r="H132" s="80"/>
      <c r="I132" s="80"/>
      <c r="J132" s="80"/>
    </row>
    <row r="133" spans="1:10">
      <c r="A133" s="80"/>
      <c r="B133" s="80"/>
      <c r="C133" s="80"/>
      <c r="D133" s="80"/>
      <c r="E133" s="80"/>
      <c r="F133" s="80"/>
      <c r="G133" s="80"/>
      <c r="H133" s="80"/>
      <c r="I133" s="80"/>
      <c r="J133" s="80"/>
    </row>
    <row r="134" spans="1:10">
      <c r="A134" s="80"/>
      <c r="B134" s="80"/>
      <c r="C134" s="80"/>
      <c r="D134" s="80"/>
      <c r="E134" s="80"/>
      <c r="F134" s="80"/>
      <c r="G134" s="80"/>
      <c r="H134" s="80"/>
      <c r="I134" s="80"/>
      <c r="J134" s="80"/>
    </row>
    <row r="135" spans="1:10">
      <c r="A135" s="80"/>
      <c r="B135" s="80"/>
      <c r="C135" s="80"/>
      <c r="D135" s="80"/>
      <c r="E135" s="80"/>
      <c r="F135" s="80"/>
      <c r="G135" s="80"/>
      <c r="H135" s="80"/>
      <c r="I135" s="80"/>
      <c r="J135" s="80"/>
    </row>
    <row r="136" spans="1:10">
      <c r="A136" s="80"/>
      <c r="B136" s="80"/>
      <c r="C136" s="80"/>
      <c r="D136" s="80"/>
      <c r="E136" s="80"/>
      <c r="F136" s="80"/>
      <c r="G136" s="80"/>
      <c r="H136" s="80"/>
      <c r="I136" s="80"/>
      <c r="J136" s="80"/>
    </row>
    <row r="137" spans="1:10">
      <c r="A137" s="80"/>
      <c r="B137" s="80"/>
      <c r="C137" s="80"/>
      <c r="D137" s="80"/>
      <c r="E137" s="80"/>
      <c r="F137" s="80"/>
      <c r="G137" s="80"/>
      <c r="H137" s="80"/>
      <c r="I137" s="80"/>
      <c r="J137" s="80"/>
    </row>
    <row r="138" spans="1:10">
      <c r="A138" s="80"/>
      <c r="B138" s="80"/>
      <c r="C138" s="80"/>
      <c r="D138" s="80"/>
      <c r="E138" s="80"/>
      <c r="F138" s="80"/>
      <c r="G138" s="80"/>
      <c r="H138" s="80"/>
      <c r="I138" s="80"/>
      <c r="J138" s="80"/>
    </row>
    <row r="139" spans="1:10">
      <c r="A139" s="80"/>
      <c r="B139" s="80"/>
      <c r="C139" s="80"/>
      <c r="D139" s="80"/>
      <c r="E139" s="80"/>
      <c r="F139" s="80"/>
      <c r="G139" s="80"/>
      <c r="H139" s="80"/>
      <c r="I139" s="80"/>
      <c r="J139" s="80"/>
    </row>
    <row r="140" spans="1:10">
      <c r="A140" s="80"/>
      <c r="B140" s="80"/>
      <c r="C140" s="80"/>
      <c r="D140" s="80"/>
      <c r="E140" s="80"/>
      <c r="F140" s="80"/>
      <c r="G140" s="80"/>
      <c r="H140" s="80"/>
      <c r="I140" s="80"/>
      <c r="J140" s="80"/>
    </row>
    <row r="141" spans="1:10">
      <c r="A141" s="80"/>
      <c r="B141" s="80"/>
      <c r="C141" s="80"/>
      <c r="D141" s="80"/>
      <c r="E141" s="80"/>
      <c r="F141" s="80"/>
      <c r="G141" s="80"/>
      <c r="H141" s="80"/>
      <c r="I141" s="80"/>
      <c r="J141" s="80"/>
    </row>
    <row r="142" spans="1:10">
      <c r="A142" s="80"/>
      <c r="B142" s="80"/>
      <c r="C142" s="80"/>
      <c r="D142" s="80"/>
      <c r="E142" s="80"/>
      <c r="F142" s="80"/>
      <c r="G142" s="80"/>
      <c r="H142" s="80"/>
      <c r="I142" s="80"/>
      <c r="J142" s="80"/>
    </row>
    <row r="143" spans="1:10">
      <c r="A143" s="80"/>
      <c r="B143" s="80"/>
      <c r="C143" s="80"/>
      <c r="D143" s="80"/>
      <c r="E143" s="80"/>
      <c r="F143" s="80"/>
      <c r="G143" s="80"/>
      <c r="H143" s="80"/>
      <c r="I143" s="80"/>
      <c r="J143" s="80"/>
    </row>
    <row r="144" spans="1:10">
      <c r="A144" s="80"/>
      <c r="B144" s="80"/>
      <c r="C144" s="80"/>
      <c r="D144" s="80"/>
      <c r="E144" s="80"/>
      <c r="F144" s="80"/>
      <c r="G144" s="80"/>
      <c r="H144" s="80"/>
      <c r="I144" s="80"/>
      <c r="J144" s="80"/>
    </row>
    <row r="145" spans="1:10">
      <c r="A145" s="80"/>
      <c r="B145" s="80"/>
      <c r="C145" s="80"/>
      <c r="D145" s="80"/>
      <c r="E145" s="80"/>
      <c r="F145" s="80"/>
      <c r="G145" s="80"/>
      <c r="H145" s="80"/>
      <c r="I145" s="80"/>
      <c r="J145" s="80"/>
    </row>
    <row r="146" spans="1:10">
      <c r="A146" s="80"/>
      <c r="B146" s="80"/>
      <c r="C146" s="80"/>
      <c r="D146" s="80"/>
      <c r="E146" s="80"/>
      <c r="F146" s="80"/>
      <c r="G146" s="80"/>
      <c r="H146" s="80"/>
      <c r="I146" s="80"/>
      <c r="J146" s="80"/>
    </row>
    <row r="147" spans="1:10">
      <c r="A147" s="80"/>
      <c r="B147" s="80"/>
      <c r="C147" s="80"/>
      <c r="D147" s="80"/>
      <c r="E147" s="80"/>
      <c r="F147" s="80"/>
      <c r="G147" s="80"/>
      <c r="H147" s="80"/>
      <c r="I147" s="80"/>
      <c r="J147" s="80"/>
    </row>
    <row r="148" spans="1:10">
      <c r="A148" s="80"/>
      <c r="B148" s="80"/>
      <c r="C148" s="80"/>
      <c r="D148" s="80"/>
      <c r="E148" s="80"/>
      <c r="F148" s="80"/>
      <c r="G148" s="80"/>
      <c r="H148" s="80"/>
      <c r="I148" s="80"/>
      <c r="J148" s="80"/>
    </row>
    <row r="149" spans="1:10">
      <c r="A149" s="80"/>
      <c r="B149" s="80"/>
      <c r="C149" s="80"/>
      <c r="D149" s="80"/>
      <c r="E149" s="80"/>
      <c r="F149" s="80"/>
      <c r="G149" s="80"/>
      <c r="H149" s="80"/>
      <c r="I149" s="80"/>
      <c r="J149" s="80"/>
    </row>
    <row r="150" spans="1:10">
      <c r="A150" s="80"/>
      <c r="B150" s="80"/>
      <c r="C150" s="80"/>
      <c r="D150" s="80"/>
      <c r="E150" s="80"/>
      <c r="F150" s="80"/>
      <c r="G150" s="80"/>
      <c r="H150" s="80"/>
      <c r="I150" s="80"/>
      <c r="J150" s="80"/>
    </row>
    <row r="151" spans="1:10">
      <c r="A151" s="80"/>
      <c r="B151" s="80"/>
      <c r="C151" s="80"/>
      <c r="D151" s="80"/>
      <c r="E151" s="80"/>
      <c r="F151" s="80"/>
      <c r="G151" s="80"/>
      <c r="H151" s="80"/>
      <c r="I151" s="80"/>
      <c r="J151" s="80"/>
    </row>
    <row r="152" spans="1:10">
      <c r="A152" s="80"/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1:10">
      <c r="A153" s="80"/>
      <c r="B153" s="80"/>
      <c r="C153" s="80"/>
      <c r="D153" s="80"/>
      <c r="E153" s="80"/>
      <c r="F153" s="80"/>
      <c r="G153" s="80"/>
      <c r="H153" s="80"/>
      <c r="I153" s="80"/>
      <c r="J153" s="80"/>
    </row>
    <row r="154" spans="1:10">
      <c r="A154" s="80"/>
      <c r="B154" s="80"/>
      <c r="C154" s="80"/>
      <c r="D154" s="80"/>
      <c r="E154" s="80"/>
      <c r="F154" s="80"/>
      <c r="G154" s="80"/>
      <c r="H154" s="80"/>
      <c r="I154" s="80"/>
      <c r="J154" s="80"/>
    </row>
    <row r="155" spans="1:10">
      <c r="A155" s="80"/>
      <c r="B155" s="80"/>
      <c r="C155" s="80"/>
      <c r="D155" s="80"/>
      <c r="E155" s="80"/>
      <c r="F155" s="80"/>
      <c r="G155" s="80"/>
      <c r="H155" s="80"/>
      <c r="I155" s="80"/>
      <c r="J155" s="80"/>
    </row>
    <row r="156" spans="1:10">
      <c r="A156" s="80"/>
      <c r="B156" s="80"/>
      <c r="C156" s="80"/>
      <c r="D156" s="80"/>
      <c r="E156" s="80"/>
      <c r="F156" s="80"/>
      <c r="G156" s="80"/>
      <c r="H156" s="80"/>
      <c r="I156" s="80"/>
      <c r="J156" s="80"/>
    </row>
    <row r="157" spans="1:10">
      <c r="A157" s="80"/>
      <c r="B157" s="80"/>
      <c r="C157" s="80"/>
      <c r="D157" s="80"/>
      <c r="E157" s="80"/>
      <c r="F157" s="80"/>
      <c r="G157" s="80"/>
      <c r="H157" s="80"/>
      <c r="I157" s="80"/>
      <c r="J157" s="80"/>
    </row>
    <row r="158" spans="1:10">
      <c r="A158" s="80"/>
      <c r="B158" s="80"/>
      <c r="C158" s="80"/>
      <c r="D158" s="80"/>
      <c r="E158" s="80"/>
      <c r="F158" s="80"/>
      <c r="G158" s="80"/>
      <c r="H158" s="80"/>
      <c r="I158" s="80"/>
      <c r="J158" s="80"/>
    </row>
    <row r="159" spans="1:10">
      <c r="A159" s="80"/>
      <c r="B159" s="80"/>
      <c r="C159" s="80"/>
      <c r="D159" s="80"/>
      <c r="E159" s="80"/>
      <c r="F159" s="80"/>
      <c r="G159" s="80"/>
      <c r="H159" s="80"/>
      <c r="I159" s="80"/>
      <c r="J159" s="80"/>
    </row>
    <row r="160" spans="1:10">
      <c r="A160" s="80"/>
      <c r="B160" s="80"/>
      <c r="C160" s="80"/>
      <c r="D160" s="80"/>
      <c r="E160" s="80"/>
      <c r="F160" s="80"/>
      <c r="G160" s="80"/>
      <c r="H160" s="80"/>
      <c r="I160" s="80"/>
      <c r="J160" s="80"/>
    </row>
  </sheetData>
  <sheetProtection password="CA86" sheet="1" objects="1" scenarios="1"/>
  <mergeCells count="5">
    <mergeCell ref="K1:M1"/>
    <mergeCell ref="A3:J3"/>
    <mergeCell ref="A7:F7"/>
    <mergeCell ref="A1:J1"/>
    <mergeCell ref="E49:F49"/>
  </mergeCells>
  <phoneticPr fontId="1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showGridLines="0" workbookViewId="0">
      <selection activeCell="K9" sqref="K9"/>
    </sheetView>
  </sheetViews>
  <sheetFormatPr defaultRowHeight="13.5"/>
  <cols>
    <col min="1" max="1" width="2.75" style="81" customWidth="1"/>
    <col min="2" max="2" width="2.5" style="81" customWidth="1"/>
    <col min="3" max="3" width="18.625" style="81" customWidth="1"/>
    <col min="4" max="4" width="21.25" style="81" customWidth="1"/>
    <col min="5" max="8" width="16.25" style="138" customWidth="1"/>
    <col min="9" max="9" width="16.25" style="139" customWidth="1"/>
    <col min="10" max="16384" width="9" style="80"/>
  </cols>
  <sheetData>
    <row r="1" spans="1:9" ht="18.75">
      <c r="A1" s="248" t="s">
        <v>0</v>
      </c>
      <c r="B1" s="248"/>
      <c r="C1" s="248"/>
      <c r="D1" s="248"/>
      <c r="E1" s="248"/>
      <c r="F1" s="248"/>
      <c r="G1" s="248"/>
      <c r="H1" s="248"/>
      <c r="I1" s="248"/>
    </row>
    <row r="2" spans="1:9" ht="9" customHeight="1">
      <c r="A2" s="244"/>
      <c r="B2" s="244"/>
      <c r="C2" s="244"/>
      <c r="D2" s="244"/>
      <c r="E2" s="244"/>
      <c r="F2" s="244"/>
      <c r="G2" s="244"/>
      <c r="H2" s="244"/>
      <c r="I2" s="244"/>
    </row>
    <row r="3" spans="1:9">
      <c r="A3" s="244" t="s">
        <v>1</v>
      </c>
      <c r="B3" s="244"/>
      <c r="C3" s="244"/>
      <c r="D3" s="244"/>
      <c r="E3" s="244"/>
      <c r="F3" s="244"/>
      <c r="G3" s="244"/>
      <c r="H3" s="244"/>
      <c r="I3" s="244"/>
    </row>
    <row r="4" spans="1:9" ht="9" customHeight="1">
      <c r="A4" s="120"/>
      <c r="B4" s="120"/>
      <c r="C4" s="120"/>
      <c r="D4" s="120"/>
      <c r="E4" s="23"/>
      <c r="F4" s="23"/>
      <c r="G4" s="23"/>
      <c r="H4" s="23"/>
      <c r="I4" s="23"/>
    </row>
    <row r="5" spans="1:9" ht="14.25">
      <c r="A5" s="134" t="s">
        <v>2</v>
      </c>
    </row>
    <row r="6" spans="1:9" ht="9" customHeight="1">
      <c r="I6" s="22"/>
    </row>
    <row r="7" spans="1:9" ht="18" customHeight="1">
      <c r="A7" s="250" t="s">
        <v>3</v>
      </c>
      <c r="B7" s="251"/>
      <c r="C7" s="251"/>
      <c r="D7" s="251"/>
      <c r="E7" s="6" t="s">
        <v>4</v>
      </c>
      <c r="F7" s="6" t="s">
        <v>5</v>
      </c>
      <c r="G7" s="6" t="s">
        <v>6</v>
      </c>
      <c r="H7" s="6" t="s">
        <v>7</v>
      </c>
      <c r="I7" s="7" t="s">
        <v>8</v>
      </c>
    </row>
    <row r="8" spans="1:9">
      <c r="A8" s="143"/>
      <c r="B8" s="143"/>
      <c r="C8" s="90" t="s">
        <v>9</v>
      </c>
      <c r="D8" s="90"/>
      <c r="E8" s="8">
        <v>10503274</v>
      </c>
      <c r="F8" s="8">
        <v>0</v>
      </c>
      <c r="G8" s="9">
        <f>E8+F8</f>
        <v>10503274</v>
      </c>
      <c r="H8" s="9"/>
      <c r="I8" s="10">
        <f>G8-H8</f>
        <v>10503274</v>
      </c>
    </row>
    <row r="9" spans="1:9">
      <c r="A9" s="85"/>
      <c r="B9" s="85" t="s">
        <v>10</v>
      </c>
      <c r="C9" s="91" t="s">
        <v>11</v>
      </c>
      <c r="D9" s="91"/>
      <c r="E9" s="18">
        <v>117972553</v>
      </c>
      <c r="F9" s="18">
        <v>23578594</v>
      </c>
      <c r="G9" s="11">
        <f t="shared" ref="G9:G46" si="0">E9+F9</f>
        <v>141551147</v>
      </c>
      <c r="H9" s="18"/>
      <c r="I9" s="11">
        <f>G9-H9</f>
        <v>141551147</v>
      </c>
    </row>
    <row r="10" spans="1:9">
      <c r="A10" s="82" t="s">
        <v>12</v>
      </c>
      <c r="B10" s="82"/>
      <c r="C10" s="91" t="s">
        <v>13</v>
      </c>
      <c r="D10" s="91"/>
      <c r="E10" s="18">
        <v>328500</v>
      </c>
      <c r="F10" s="18">
        <v>38000</v>
      </c>
      <c r="G10" s="11">
        <f t="shared" si="0"/>
        <v>366500</v>
      </c>
      <c r="H10" s="18"/>
      <c r="I10" s="11">
        <f t="shared" ref="I10:I46" si="1">G10-H10</f>
        <v>366500</v>
      </c>
    </row>
    <row r="11" spans="1:9">
      <c r="A11" s="82" t="s">
        <v>14</v>
      </c>
      <c r="B11" s="82"/>
      <c r="C11" s="91" t="s">
        <v>15</v>
      </c>
      <c r="D11" s="91"/>
      <c r="E11" s="18">
        <v>4066</v>
      </c>
      <c r="F11" s="18">
        <v>445</v>
      </c>
      <c r="G11" s="11">
        <f t="shared" si="0"/>
        <v>4511</v>
      </c>
      <c r="H11" s="18"/>
      <c r="I11" s="11">
        <f t="shared" si="1"/>
        <v>4511</v>
      </c>
    </row>
    <row r="12" spans="1:9">
      <c r="A12" s="82" t="s">
        <v>16</v>
      </c>
      <c r="B12" s="82" t="s">
        <v>17</v>
      </c>
      <c r="C12" s="91" t="s">
        <v>18</v>
      </c>
      <c r="D12" s="91"/>
      <c r="E12" s="18">
        <v>1680680</v>
      </c>
      <c r="F12" s="18">
        <v>190502</v>
      </c>
      <c r="G12" s="11">
        <f t="shared" si="0"/>
        <v>1871182</v>
      </c>
      <c r="H12" s="18"/>
      <c r="I12" s="11">
        <f t="shared" si="1"/>
        <v>1871182</v>
      </c>
    </row>
    <row r="13" spans="1:9" ht="13.5" customHeight="1">
      <c r="A13" s="82" t="s">
        <v>19</v>
      </c>
      <c r="B13" s="82"/>
      <c r="C13" s="88" t="s">
        <v>20</v>
      </c>
      <c r="D13" s="84"/>
      <c r="E13" s="19">
        <f>SUM(E8:E12)</f>
        <v>130489073</v>
      </c>
      <c r="F13" s="19">
        <f>SUM(F8:F12)</f>
        <v>23807541</v>
      </c>
      <c r="G13" s="12">
        <f t="shared" si="0"/>
        <v>154296614</v>
      </c>
      <c r="H13" s="19">
        <f>SUM(H8:H12)</f>
        <v>0</v>
      </c>
      <c r="I13" s="12">
        <f t="shared" si="1"/>
        <v>154296614</v>
      </c>
    </row>
    <row r="14" spans="1:9">
      <c r="A14" s="82" t="s">
        <v>195</v>
      </c>
      <c r="B14" s="149"/>
      <c r="C14" s="91" t="s">
        <v>21</v>
      </c>
      <c r="D14" s="91"/>
      <c r="E14" s="18">
        <v>84829860</v>
      </c>
      <c r="F14" s="18">
        <v>20738007</v>
      </c>
      <c r="G14" s="11">
        <f t="shared" si="0"/>
        <v>105567867</v>
      </c>
      <c r="H14" s="18"/>
      <c r="I14" s="11">
        <f t="shared" si="1"/>
        <v>105567867</v>
      </c>
    </row>
    <row r="15" spans="1:9">
      <c r="A15" s="82" t="s">
        <v>225</v>
      </c>
      <c r="B15" s="82" t="s">
        <v>22</v>
      </c>
      <c r="C15" s="91" t="s">
        <v>23</v>
      </c>
      <c r="D15" s="91"/>
      <c r="E15" s="18">
        <v>15964143</v>
      </c>
      <c r="F15" s="18">
        <v>2237581</v>
      </c>
      <c r="G15" s="11">
        <f t="shared" si="0"/>
        <v>18201724</v>
      </c>
      <c r="H15" s="18"/>
      <c r="I15" s="11">
        <f t="shared" si="1"/>
        <v>18201724</v>
      </c>
    </row>
    <row r="16" spans="1:9">
      <c r="A16" s="82" t="s">
        <v>197</v>
      </c>
      <c r="B16" s="82"/>
      <c r="C16" s="91" t="s">
        <v>24</v>
      </c>
      <c r="D16" s="91"/>
      <c r="E16" s="33">
        <v>10897052</v>
      </c>
      <c r="F16" s="18">
        <v>2384324</v>
      </c>
      <c r="G16" s="11">
        <f t="shared" si="0"/>
        <v>13281376</v>
      </c>
      <c r="H16" s="18"/>
      <c r="I16" s="11">
        <f t="shared" si="1"/>
        <v>13281376</v>
      </c>
    </row>
    <row r="17" spans="1:9">
      <c r="A17" s="82" t="s">
        <v>10</v>
      </c>
      <c r="B17" s="82"/>
      <c r="C17" s="91" t="s">
        <v>25</v>
      </c>
      <c r="D17" s="91"/>
      <c r="E17" s="18">
        <v>10151626</v>
      </c>
      <c r="F17" s="18">
        <v>0</v>
      </c>
      <c r="G17" s="11">
        <f t="shared" si="0"/>
        <v>10151626</v>
      </c>
      <c r="H17" s="18"/>
      <c r="I17" s="11">
        <f t="shared" si="1"/>
        <v>10151626</v>
      </c>
    </row>
    <row r="18" spans="1:9">
      <c r="A18" s="85" t="s">
        <v>22</v>
      </c>
      <c r="B18" s="82" t="s">
        <v>26</v>
      </c>
      <c r="C18" s="91" t="s">
        <v>27</v>
      </c>
      <c r="D18" s="91"/>
      <c r="E18" s="18">
        <v>0</v>
      </c>
      <c r="F18" s="18">
        <v>0</v>
      </c>
      <c r="G18" s="11">
        <f t="shared" si="0"/>
        <v>0</v>
      </c>
      <c r="H18" s="18"/>
      <c r="I18" s="11">
        <f t="shared" si="1"/>
        <v>0</v>
      </c>
    </row>
    <row r="19" spans="1:9">
      <c r="A19" s="82"/>
      <c r="B19" s="82"/>
      <c r="C19" s="91" t="s">
        <v>28</v>
      </c>
      <c r="D19" s="91"/>
      <c r="E19" s="18">
        <v>0</v>
      </c>
      <c r="F19" s="18">
        <v>0</v>
      </c>
      <c r="G19" s="11">
        <f t="shared" si="0"/>
        <v>0</v>
      </c>
      <c r="H19" s="18"/>
      <c r="I19" s="11">
        <f t="shared" si="1"/>
        <v>0</v>
      </c>
    </row>
    <row r="20" spans="1:9" ht="13.5" customHeight="1">
      <c r="A20" s="82"/>
      <c r="B20" s="98"/>
      <c r="C20" s="88" t="s">
        <v>29</v>
      </c>
      <c r="D20" s="84"/>
      <c r="E20" s="19">
        <f>SUM(E14:E19)</f>
        <v>121842681</v>
      </c>
      <c r="F20" s="19">
        <f>SUM(F14:F19)</f>
        <v>25359912</v>
      </c>
      <c r="G20" s="12">
        <f t="shared" si="0"/>
        <v>147202593</v>
      </c>
      <c r="H20" s="19"/>
      <c r="I20" s="12">
        <f t="shared" si="1"/>
        <v>147202593</v>
      </c>
    </row>
    <row r="21" spans="1:9" ht="15" customHeight="1">
      <c r="A21" s="98"/>
      <c r="B21" s="88" t="s">
        <v>30</v>
      </c>
      <c r="C21" s="84"/>
      <c r="D21" s="84"/>
      <c r="E21" s="19">
        <f>E13-E20</f>
        <v>8646392</v>
      </c>
      <c r="F21" s="19">
        <f>F13-F20</f>
        <v>-1552371</v>
      </c>
      <c r="G21" s="12">
        <f t="shared" si="0"/>
        <v>7094021</v>
      </c>
      <c r="H21" s="19"/>
      <c r="I21" s="12">
        <f t="shared" si="1"/>
        <v>7094021</v>
      </c>
    </row>
    <row r="22" spans="1:9">
      <c r="A22" s="82"/>
      <c r="B22" s="82"/>
      <c r="C22" s="91" t="s">
        <v>31</v>
      </c>
      <c r="D22" s="91"/>
      <c r="E22" s="18">
        <v>4642000</v>
      </c>
      <c r="F22" s="18">
        <v>0</v>
      </c>
      <c r="G22" s="11">
        <f t="shared" si="0"/>
        <v>4642000</v>
      </c>
      <c r="H22" s="18"/>
      <c r="I22" s="11">
        <f t="shared" si="1"/>
        <v>4642000</v>
      </c>
    </row>
    <row r="23" spans="1:9">
      <c r="A23" s="82" t="s">
        <v>32</v>
      </c>
      <c r="B23" s="82" t="s">
        <v>10</v>
      </c>
      <c r="C23" s="91" t="s">
        <v>33</v>
      </c>
      <c r="D23" s="91"/>
      <c r="E23" s="18">
        <v>0</v>
      </c>
      <c r="F23" s="18">
        <v>0</v>
      </c>
      <c r="G23" s="11">
        <f t="shared" si="0"/>
        <v>0</v>
      </c>
      <c r="H23" s="18"/>
      <c r="I23" s="11">
        <f t="shared" si="1"/>
        <v>0</v>
      </c>
    </row>
    <row r="24" spans="1:9">
      <c r="A24" s="82" t="s">
        <v>34</v>
      </c>
      <c r="B24" s="82"/>
      <c r="C24" s="91" t="s">
        <v>35</v>
      </c>
      <c r="D24" s="91"/>
      <c r="E24" s="18">
        <v>1490000</v>
      </c>
      <c r="F24" s="18">
        <v>0</v>
      </c>
      <c r="G24" s="11">
        <f t="shared" si="0"/>
        <v>1490000</v>
      </c>
      <c r="H24" s="18"/>
      <c r="I24" s="11">
        <f t="shared" si="1"/>
        <v>1490000</v>
      </c>
    </row>
    <row r="25" spans="1:9">
      <c r="A25" s="82" t="s">
        <v>36</v>
      </c>
      <c r="B25" s="82" t="s">
        <v>17</v>
      </c>
      <c r="C25" s="91" t="s">
        <v>37</v>
      </c>
      <c r="D25" s="91"/>
      <c r="E25" s="18">
        <v>0</v>
      </c>
      <c r="F25" s="18">
        <v>0</v>
      </c>
      <c r="G25" s="11">
        <f t="shared" si="0"/>
        <v>0</v>
      </c>
      <c r="H25" s="18"/>
      <c r="I25" s="11">
        <f t="shared" si="1"/>
        <v>0</v>
      </c>
    </row>
    <row r="26" spans="1:9">
      <c r="A26" s="101" t="s">
        <v>38</v>
      </c>
      <c r="B26" s="82"/>
      <c r="C26" s="91" t="s">
        <v>39</v>
      </c>
      <c r="D26" s="91"/>
      <c r="E26" s="18">
        <v>0</v>
      </c>
      <c r="F26" s="18">
        <v>0</v>
      </c>
      <c r="G26" s="11">
        <f t="shared" si="0"/>
        <v>0</v>
      </c>
      <c r="H26" s="18"/>
      <c r="I26" s="11">
        <f t="shared" si="1"/>
        <v>0</v>
      </c>
    </row>
    <row r="27" spans="1:9">
      <c r="A27" s="82" t="s">
        <v>40</v>
      </c>
      <c r="B27" s="82"/>
      <c r="C27" s="88" t="s">
        <v>41</v>
      </c>
      <c r="D27" s="84"/>
      <c r="E27" s="19">
        <f>SUM(E22:E26)</f>
        <v>6132000</v>
      </c>
      <c r="F27" s="19">
        <f>SUM(F22:F26)</f>
        <v>0</v>
      </c>
      <c r="G27" s="12">
        <f t="shared" si="0"/>
        <v>6132000</v>
      </c>
      <c r="H27" s="19">
        <f>SUM(H22:H26)</f>
        <v>0</v>
      </c>
      <c r="I27" s="12">
        <f t="shared" si="1"/>
        <v>6132000</v>
      </c>
    </row>
    <row r="28" spans="1:9">
      <c r="A28" s="82" t="s">
        <v>204</v>
      </c>
      <c r="B28" s="149"/>
      <c r="C28" s="91" t="s">
        <v>42</v>
      </c>
      <c r="D28" s="91"/>
      <c r="E28" s="18">
        <v>1490000</v>
      </c>
      <c r="F28" s="18">
        <v>0</v>
      </c>
      <c r="G28" s="11">
        <f t="shared" si="0"/>
        <v>1490000</v>
      </c>
      <c r="H28" s="18"/>
      <c r="I28" s="11">
        <f t="shared" si="1"/>
        <v>1490000</v>
      </c>
    </row>
    <row r="29" spans="1:9">
      <c r="A29" s="82" t="s">
        <v>226</v>
      </c>
      <c r="B29" s="82" t="s">
        <v>22</v>
      </c>
      <c r="C29" s="91" t="s">
        <v>43</v>
      </c>
      <c r="D29" s="91"/>
      <c r="E29" s="33">
        <v>19716709</v>
      </c>
      <c r="F29" s="18">
        <v>0</v>
      </c>
      <c r="G29" s="11">
        <f t="shared" si="0"/>
        <v>19716709</v>
      </c>
      <c r="H29" s="18"/>
      <c r="I29" s="11">
        <f t="shared" si="1"/>
        <v>19716709</v>
      </c>
    </row>
    <row r="30" spans="1:9">
      <c r="A30" s="82" t="s">
        <v>197</v>
      </c>
      <c r="B30" s="82"/>
      <c r="C30" s="91" t="s">
        <v>44</v>
      </c>
      <c r="D30" s="91"/>
      <c r="E30" s="18">
        <v>0</v>
      </c>
      <c r="F30" s="18">
        <v>0</v>
      </c>
      <c r="G30" s="11">
        <f t="shared" si="0"/>
        <v>0</v>
      </c>
      <c r="H30" s="18"/>
      <c r="I30" s="11">
        <f t="shared" si="1"/>
        <v>0</v>
      </c>
    </row>
    <row r="31" spans="1:9">
      <c r="A31" s="82" t="s">
        <v>10</v>
      </c>
      <c r="B31" s="85" t="s">
        <v>26</v>
      </c>
      <c r="C31" s="91" t="s">
        <v>45</v>
      </c>
      <c r="D31" s="91"/>
      <c r="E31" s="18">
        <v>0</v>
      </c>
      <c r="F31" s="18">
        <v>0</v>
      </c>
      <c r="G31" s="11">
        <f t="shared" si="0"/>
        <v>0</v>
      </c>
      <c r="H31" s="18"/>
      <c r="I31" s="11">
        <f t="shared" si="1"/>
        <v>0</v>
      </c>
    </row>
    <row r="32" spans="1:9">
      <c r="A32" s="82" t="s">
        <v>22</v>
      </c>
      <c r="B32" s="85"/>
      <c r="C32" s="84" t="s">
        <v>46</v>
      </c>
      <c r="D32" s="84"/>
      <c r="E32" s="19">
        <f>SUM(E28:E31)</f>
        <v>21206709</v>
      </c>
      <c r="F32" s="19">
        <f>SUM(F28:F31)</f>
        <v>0</v>
      </c>
      <c r="G32" s="12">
        <f t="shared" si="0"/>
        <v>21206709</v>
      </c>
      <c r="H32" s="19">
        <f>SUM(H28:H31)</f>
        <v>0</v>
      </c>
      <c r="I32" s="12">
        <f t="shared" si="1"/>
        <v>21206709</v>
      </c>
    </row>
    <row r="33" spans="1:9" ht="15" customHeight="1">
      <c r="A33" s="89"/>
      <c r="B33" s="88" t="s">
        <v>47</v>
      </c>
      <c r="C33" s="84"/>
      <c r="D33" s="84"/>
      <c r="E33" s="19">
        <f>E27-E32</f>
        <v>-15074709</v>
      </c>
      <c r="F33" s="19">
        <f>F27-F32</f>
        <v>0</v>
      </c>
      <c r="G33" s="12">
        <f t="shared" si="0"/>
        <v>-15074709</v>
      </c>
      <c r="H33" s="19">
        <f>H27-H32</f>
        <v>0</v>
      </c>
      <c r="I33" s="12">
        <f t="shared" si="1"/>
        <v>-15074709</v>
      </c>
    </row>
    <row r="34" spans="1:9">
      <c r="A34" s="149" t="s">
        <v>208</v>
      </c>
      <c r="B34" s="85"/>
      <c r="C34" s="91" t="s">
        <v>48</v>
      </c>
      <c r="D34" s="91"/>
      <c r="E34" s="18">
        <v>0</v>
      </c>
      <c r="F34" s="18">
        <v>0</v>
      </c>
      <c r="G34" s="11">
        <f t="shared" si="0"/>
        <v>0</v>
      </c>
      <c r="H34" s="18"/>
      <c r="I34" s="11">
        <f t="shared" si="1"/>
        <v>0</v>
      </c>
    </row>
    <row r="35" spans="1:9">
      <c r="A35" s="82" t="s">
        <v>210</v>
      </c>
      <c r="B35" s="82" t="s">
        <v>10</v>
      </c>
      <c r="C35" s="91" t="s">
        <v>49</v>
      </c>
      <c r="D35" s="91"/>
      <c r="E35" s="18">
        <v>988850</v>
      </c>
      <c r="F35" s="18">
        <v>0</v>
      </c>
      <c r="G35" s="11">
        <f t="shared" si="0"/>
        <v>988850</v>
      </c>
      <c r="H35" s="18"/>
      <c r="I35" s="11">
        <f t="shared" si="1"/>
        <v>988850</v>
      </c>
    </row>
    <row r="36" spans="1:9">
      <c r="A36" s="82" t="s">
        <v>50</v>
      </c>
      <c r="B36" s="82"/>
      <c r="C36" s="91" t="s">
        <v>51</v>
      </c>
      <c r="D36" s="91"/>
      <c r="E36" s="18">
        <v>11924000</v>
      </c>
      <c r="F36" s="18">
        <v>1000000</v>
      </c>
      <c r="G36" s="11">
        <f t="shared" si="0"/>
        <v>12924000</v>
      </c>
      <c r="H36" s="18">
        <v>12924000</v>
      </c>
      <c r="I36" s="11">
        <f t="shared" si="1"/>
        <v>0</v>
      </c>
    </row>
    <row r="37" spans="1:9">
      <c r="A37" s="82" t="s">
        <v>16</v>
      </c>
      <c r="B37" s="82" t="s">
        <v>17</v>
      </c>
      <c r="C37" s="88" t="s">
        <v>52</v>
      </c>
      <c r="D37" s="84"/>
      <c r="E37" s="19">
        <f>SUM(E34:E36)</f>
        <v>12912850</v>
      </c>
      <c r="F37" s="19">
        <f>SUM(F34:F36)</f>
        <v>1000000</v>
      </c>
      <c r="G37" s="12">
        <f t="shared" si="0"/>
        <v>13912850</v>
      </c>
      <c r="H37" s="19">
        <f>SUM(H34:H36)</f>
        <v>12924000</v>
      </c>
      <c r="I37" s="12">
        <f t="shared" si="1"/>
        <v>988850</v>
      </c>
    </row>
    <row r="38" spans="1:9">
      <c r="A38" s="82" t="s">
        <v>19</v>
      </c>
      <c r="B38" s="143"/>
      <c r="C38" s="91" t="s">
        <v>53</v>
      </c>
      <c r="D38" s="91"/>
      <c r="E38" s="18">
        <v>0</v>
      </c>
      <c r="F38" s="18">
        <v>0</v>
      </c>
      <c r="G38" s="11">
        <f t="shared" si="0"/>
        <v>0</v>
      </c>
      <c r="H38" s="18"/>
      <c r="I38" s="11">
        <f t="shared" si="1"/>
        <v>0</v>
      </c>
    </row>
    <row r="39" spans="1:9">
      <c r="A39" s="82" t="s">
        <v>195</v>
      </c>
      <c r="B39" s="82" t="s">
        <v>22</v>
      </c>
      <c r="C39" s="91" t="s">
        <v>54</v>
      </c>
      <c r="D39" s="91"/>
      <c r="E39" s="18">
        <v>0</v>
      </c>
      <c r="F39" s="18">
        <v>0</v>
      </c>
      <c r="G39" s="11">
        <f t="shared" si="0"/>
        <v>0</v>
      </c>
      <c r="H39" s="18"/>
      <c r="I39" s="11">
        <f t="shared" si="1"/>
        <v>0</v>
      </c>
    </row>
    <row r="40" spans="1:9">
      <c r="A40" s="82" t="s">
        <v>196</v>
      </c>
      <c r="B40" s="82"/>
      <c r="C40" s="91" t="s">
        <v>55</v>
      </c>
      <c r="D40" s="91"/>
      <c r="E40" s="18">
        <v>12924000</v>
      </c>
      <c r="F40" s="18">
        <v>0</v>
      </c>
      <c r="G40" s="11">
        <f t="shared" si="0"/>
        <v>12924000</v>
      </c>
      <c r="H40" s="18">
        <v>12924000</v>
      </c>
      <c r="I40" s="11">
        <f t="shared" si="1"/>
        <v>0</v>
      </c>
    </row>
    <row r="41" spans="1:9">
      <c r="A41" s="82" t="s">
        <v>197</v>
      </c>
      <c r="B41" s="85" t="s">
        <v>26</v>
      </c>
      <c r="C41" s="88" t="s">
        <v>56</v>
      </c>
      <c r="D41" s="84"/>
      <c r="E41" s="19">
        <f>SUM(E38:E40)</f>
        <v>12924000</v>
      </c>
      <c r="F41" s="19">
        <f>SUM(F38:F40)</f>
        <v>0</v>
      </c>
      <c r="G41" s="12">
        <f t="shared" si="0"/>
        <v>12924000</v>
      </c>
      <c r="H41" s="19">
        <f>SUM(H38:H40)</f>
        <v>12924000</v>
      </c>
      <c r="I41" s="12">
        <f t="shared" si="1"/>
        <v>0</v>
      </c>
    </row>
    <row r="42" spans="1:9">
      <c r="A42" s="101" t="s">
        <v>10</v>
      </c>
      <c r="B42" s="88" t="s">
        <v>57</v>
      </c>
      <c r="C42" s="91"/>
      <c r="D42" s="91"/>
      <c r="E42" s="18">
        <f>E37-E41</f>
        <v>-11150</v>
      </c>
      <c r="F42" s="18">
        <f>F37-F41</f>
        <v>1000000</v>
      </c>
      <c r="G42" s="11">
        <f t="shared" si="0"/>
        <v>988850</v>
      </c>
      <c r="H42" s="18">
        <f>H37-H41</f>
        <v>0</v>
      </c>
      <c r="I42" s="11">
        <f t="shared" si="1"/>
        <v>988850</v>
      </c>
    </row>
    <row r="43" spans="1:9">
      <c r="A43" s="101" t="s">
        <v>22</v>
      </c>
      <c r="B43" s="83" t="s">
        <v>58</v>
      </c>
      <c r="C43" s="84"/>
      <c r="D43" s="84"/>
      <c r="E43" s="19">
        <v>0</v>
      </c>
      <c r="F43" s="19">
        <v>0</v>
      </c>
      <c r="G43" s="12">
        <f t="shared" si="0"/>
        <v>0</v>
      </c>
      <c r="H43" s="19"/>
      <c r="I43" s="12">
        <f t="shared" si="1"/>
        <v>0</v>
      </c>
    </row>
    <row r="44" spans="1:9" ht="15" customHeight="1">
      <c r="A44" s="103" t="s">
        <v>59</v>
      </c>
      <c r="B44" s="84"/>
      <c r="C44" s="84"/>
      <c r="D44" s="84"/>
      <c r="E44" s="19">
        <f>E21+E33+E42-E43</f>
        <v>-6439467</v>
      </c>
      <c r="F44" s="19">
        <f>F21+F33+F42-F43</f>
        <v>-552371</v>
      </c>
      <c r="G44" s="12">
        <f t="shared" si="0"/>
        <v>-6991838</v>
      </c>
      <c r="H44" s="19">
        <f>H21+H33+H42-H43</f>
        <v>0</v>
      </c>
      <c r="I44" s="12">
        <f t="shared" si="1"/>
        <v>-6991838</v>
      </c>
    </row>
    <row r="45" spans="1:9" ht="7.5" customHeight="1">
      <c r="A45" s="158"/>
      <c r="B45" s="158"/>
      <c r="C45" s="84"/>
      <c r="D45" s="84"/>
      <c r="E45" s="1"/>
      <c r="F45" s="1"/>
      <c r="G45" s="13"/>
      <c r="H45" s="1"/>
      <c r="I45" s="13">
        <f t="shared" si="1"/>
        <v>0</v>
      </c>
    </row>
    <row r="46" spans="1:9" ht="15" customHeight="1">
      <c r="A46" s="103" t="s">
        <v>60</v>
      </c>
      <c r="B46" s="84"/>
      <c r="C46" s="84"/>
      <c r="D46" s="84"/>
      <c r="E46" s="19">
        <v>30439143</v>
      </c>
      <c r="F46" s="19">
        <v>1924076</v>
      </c>
      <c r="G46" s="12">
        <f t="shared" si="0"/>
        <v>32363219</v>
      </c>
      <c r="H46" s="19"/>
      <c r="I46" s="12">
        <f t="shared" si="1"/>
        <v>32363219</v>
      </c>
    </row>
    <row r="47" spans="1:9" ht="15" customHeight="1">
      <c r="A47" s="103" t="s">
        <v>61</v>
      </c>
      <c r="B47" s="84"/>
      <c r="C47" s="84"/>
      <c r="D47" s="84"/>
      <c r="E47" s="19">
        <f>E44+E46</f>
        <v>23999676</v>
      </c>
      <c r="F47" s="19">
        <f>F44+F46</f>
        <v>1371705</v>
      </c>
      <c r="G47" s="19">
        <f>G44+G46</f>
        <v>25371381</v>
      </c>
      <c r="H47" s="19">
        <f>H44+H46</f>
        <v>0</v>
      </c>
      <c r="I47" s="19">
        <f>I44+I46</f>
        <v>25371381</v>
      </c>
    </row>
    <row r="48" spans="1:9" ht="7.5" customHeight="1">
      <c r="A48" s="160"/>
      <c r="B48" s="91"/>
      <c r="C48" s="91"/>
      <c r="D48" s="91"/>
      <c r="E48" s="16"/>
      <c r="F48" s="16"/>
      <c r="G48" s="16"/>
      <c r="H48" s="16"/>
      <c r="I48" s="21"/>
    </row>
    <row r="49" spans="1:9" ht="13.5" customHeight="1">
      <c r="A49" s="91"/>
      <c r="B49" s="91"/>
      <c r="C49" s="91"/>
      <c r="D49" s="161"/>
      <c r="E49" s="253"/>
      <c r="F49" s="253"/>
      <c r="G49" s="5"/>
      <c r="H49" s="5"/>
      <c r="I49" s="5"/>
    </row>
    <row r="50" spans="1:9">
      <c r="A50" s="91"/>
      <c r="B50" s="91"/>
      <c r="C50" s="91"/>
      <c r="D50" s="91"/>
      <c r="E50" s="253"/>
      <c r="F50" s="253"/>
      <c r="G50" s="14"/>
      <c r="H50" s="14"/>
      <c r="I50" s="14"/>
    </row>
    <row r="51" spans="1:9">
      <c r="A51" s="160"/>
      <c r="B51" s="160"/>
      <c r="C51" s="91"/>
      <c r="D51" s="91"/>
      <c r="E51" s="16"/>
      <c r="F51" s="16"/>
      <c r="G51" s="16"/>
      <c r="H51" s="16"/>
      <c r="I51" s="21"/>
    </row>
    <row r="52" spans="1:9">
      <c r="A52" s="160"/>
      <c r="B52" s="160"/>
      <c r="C52" s="91"/>
      <c r="D52" s="91"/>
      <c r="E52" s="16"/>
      <c r="F52" s="16"/>
      <c r="G52" s="16"/>
      <c r="H52" s="16"/>
      <c r="I52" s="21"/>
    </row>
    <row r="53" spans="1:9">
      <c r="A53" s="160"/>
      <c r="B53" s="167"/>
      <c r="C53" s="91"/>
      <c r="D53" s="91"/>
      <c r="E53" s="16"/>
      <c r="F53" s="16"/>
      <c r="G53" s="16"/>
      <c r="H53" s="16"/>
      <c r="I53" s="16"/>
    </row>
    <row r="54" spans="1:9">
      <c r="A54" s="167"/>
      <c r="B54" s="91"/>
      <c r="C54" s="91"/>
      <c r="D54" s="91"/>
      <c r="E54" s="16"/>
      <c r="F54" s="16"/>
      <c r="G54" s="16"/>
      <c r="H54" s="16"/>
      <c r="I54" s="21"/>
    </row>
    <row r="55" spans="1:9">
      <c r="A55" s="160"/>
      <c r="B55" s="91"/>
      <c r="C55" s="91"/>
      <c r="D55" s="91"/>
      <c r="E55" s="16"/>
      <c r="F55" s="16"/>
      <c r="G55" s="16"/>
      <c r="H55" s="16"/>
      <c r="I55" s="21"/>
    </row>
    <row r="56" spans="1:9">
      <c r="A56" s="167"/>
      <c r="B56" s="167"/>
      <c r="C56" s="91"/>
      <c r="D56" s="91"/>
      <c r="E56" s="16"/>
      <c r="F56" s="16"/>
      <c r="G56" s="16"/>
      <c r="H56" s="16"/>
      <c r="I56" s="21"/>
    </row>
    <row r="57" spans="1:9">
      <c r="A57" s="160"/>
      <c r="B57" s="91"/>
      <c r="C57" s="91"/>
      <c r="D57" s="91"/>
      <c r="E57" s="16"/>
      <c r="F57" s="16"/>
      <c r="G57" s="16"/>
      <c r="H57" s="16"/>
      <c r="I57" s="16"/>
    </row>
    <row r="58" spans="1:9">
      <c r="A58" s="160"/>
      <c r="B58" s="160"/>
      <c r="C58" s="91"/>
      <c r="D58" s="91"/>
      <c r="E58" s="16"/>
      <c r="F58" s="16"/>
      <c r="G58" s="16"/>
      <c r="H58" s="16"/>
      <c r="I58" s="16"/>
    </row>
    <row r="59" spans="1:9">
      <c r="A59" s="160"/>
      <c r="B59" s="160"/>
      <c r="C59" s="91"/>
      <c r="D59" s="91"/>
      <c r="E59" s="16"/>
      <c r="F59" s="16"/>
      <c r="G59" s="16"/>
      <c r="H59" s="16"/>
      <c r="I59" s="21"/>
    </row>
    <row r="60" spans="1:9">
      <c r="A60" s="160"/>
      <c r="B60" s="160"/>
      <c r="C60" s="91"/>
      <c r="D60" s="91"/>
      <c r="E60" s="16"/>
      <c r="F60" s="16"/>
      <c r="G60" s="16"/>
      <c r="H60" s="16"/>
      <c r="I60" s="21"/>
    </row>
    <row r="61" spans="1:9" s="95" customFormat="1">
      <c r="A61" s="160"/>
      <c r="B61" s="160"/>
      <c r="C61" s="91"/>
      <c r="D61" s="91"/>
      <c r="E61" s="16"/>
      <c r="F61" s="16"/>
      <c r="G61" s="16"/>
      <c r="H61" s="16"/>
      <c r="I61" s="21"/>
    </row>
    <row r="62" spans="1:9" s="95" customFormat="1">
      <c r="A62" s="160"/>
      <c r="B62" s="160"/>
      <c r="C62" s="91"/>
      <c r="D62" s="91"/>
      <c r="E62" s="16"/>
      <c r="F62" s="16"/>
      <c r="G62" s="16"/>
      <c r="H62" s="16"/>
      <c r="I62" s="21"/>
    </row>
    <row r="63" spans="1:9" s="95" customFormat="1">
      <c r="A63" s="160"/>
      <c r="B63" s="168"/>
      <c r="C63" s="91"/>
      <c r="D63" s="91"/>
      <c r="E63" s="16"/>
      <c r="F63" s="16"/>
      <c r="G63" s="16"/>
      <c r="H63" s="16"/>
      <c r="I63" s="21"/>
    </row>
    <row r="64" spans="1:9" s="95" customFormat="1">
      <c r="A64" s="160"/>
      <c r="B64" s="160"/>
      <c r="C64" s="91"/>
      <c r="D64" s="91"/>
      <c r="E64" s="16"/>
      <c r="F64" s="16"/>
      <c r="G64" s="16"/>
      <c r="H64" s="16"/>
      <c r="I64" s="21"/>
    </row>
    <row r="65" spans="1:9" s="95" customFormat="1">
      <c r="A65" s="160"/>
      <c r="B65" s="160"/>
      <c r="C65" s="91"/>
      <c r="D65" s="91"/>
      <c r="E65" s="16"/>
      <c r="F65" s="16"/>
      <c r="G65" s="16"/>
      <c r="H65" s="2"/>
      <c r="I65" s="21"/>
    </row>
    <row r="66" spans="1:9" s="95" customFormat="1">
      <c r="A66" s="160"/>
      <c r="B66" s="160"/>
      <c r="C66" s="91"/>
      <c r="D66" s="91"/>
      <c r="E66" s="16"/>
      <c r="F66" s="2"/>
      <c r="G66" s="16"/>
      <c r="H66" s="2"/>
      <c r="I66" s="21"/>
    </row>
    <row r="67" spans="1:9" s="95" customFormat="1">
      <c r="A67" s="160"/>
      <c r="B67" s="160"/>
      <c r="C67" s="91"/>
      <c r="D67" s="91"/>
      <c r="E67" s="16"/>
      <c r="F67" s="16"/>
      <c r="G67" s="16"/>
      <c r="H67" s="16"/>
      <c r="I67" s="16"/>
    </row>
    <row r="68" spans="1:9" s="95" customFormat="1">
      <c r="A68" s="91"/>
      <c r="B68" s="160"/>
      <c r="C68" s="91"/>
      <c r="D68" s="91"/>
      <c r="E68" s="16"/>
      <c r="F68" s="16"/>
      <c r="G68" s="16"/>
      <c r="H68" s="16"/>
      <c r="I68" s="21"/>
    </row>
    <row r="69" spans="1:9" s="95" customFormat="1">
      <c r="A69" s="160"/>
      <c r="B69" s="160"/>
      <c r="C69" s="91"/>
      <c r="D69" s="91"/>
      <c r="E69" s="16"/>
      <c r="F69" s="16"/>
      <c r="G69" s="16"/>
      <c r="H69" s="16"/>
      <c r="I69" s="21"/>
    </row>
    <row r="70" spans="1:9" s="95" customFormat="1">
      <c r="A70" s="160"/>
      <c r="B70" s="160"/>
      <c r="C70" s="91"/>
      <c r="D70" s="91"/>
      <c r="E70" s="16"/>
      <c r="F70" s="16"/>
      <c r="G70" s="16"/>
      <c r="H70" s="16"/>
      <c r="I70" s="21"/>
    </row>
    <row r="71" spans="1:9" s="95" customFormat="1">
      <c r="A71" s="160"/>
      <c r="B71" s="160"/>
      <c r="C71" s="91"/>
      <c r="D71" s="91"/>
      <c r="E71" s="16"/>
      <c r="F71" s="16"/>
      <c r="G71" s="16"/>
      <c r="H71" s="16"/>
      <c r="I71" s="21"/>
    </row>
    <row r="72" spans="1:9" s="95" customFormat="1">
      <c r="A72" s="160"/>
      <c r="B72" s="160"/>
      <c r="C72" s="91"/>
      <c r="D72" s="91"/>
      <c r="E72" s="16"/>
      <c r="F72" s="16"/>
      <c r="G72" s="16"/>
      <c r="H72" s="16"/>
      <c r="I72" s="21"/>
    </row>
    <row r="73" spans="1:9" s="95" customFormat="1">
      <c r="A73" s="160"/>
      <c r="B73" s="160"/>
      <c r="C73" s="91"/>
      <c r="D73" s="91"/>
      <c r="E73" s="16"/>
      <c r="F73" s="16"/>
      <c r="G73" s="16"/>
      <c r="H73" s="16"/>
      <c r="I73" s="21"/>
    </row>
    <row r="74" spans="1:9" s="95" customFormat="1">
      <c r="A74" s="167"/>
      <c r="B74" s="169"/>
      <c r="C74" s="91"/>
      <c r="D74" s="91"/>
      <c r="E74" s="16"/>
      <c r="F74" s="16"/>
      <c r="G74" s="16"/>
      <c r="H74" s="16"/>
      <c r="I74" s="21"/>
    </row>
    <row r="75" spans="1:9" s="95" customFormat="1">
      <c r="A75" s="160"/>
      <c r="B75" s="160"/>
      <c r="C75" s="91"/>
      <c r="D75" s="91"/>
      <c r="E75" s="16"/>
      <c r="F75" s="16"/>
      <c r="G75" s="16"/>
      <c r="H75" s="16"/>
      <c r="I75" s="21"/>
    </row>
    <row r="76" spans="1:9" s="95" customFormat="1">
      <c r="A76" s="167"/>
      <c r="B76" s="160"/>
      <c r="C76" s="91"/>
      <c r="D76" s="91"/>
      <c r="E76" s="16"/>
      <c r="F76" s="16"/>
      <c r="G76" s="16"/>
      <c r="H76" s="16"/>
      <c r="I76" s="21"/>
    </row>
    <row r="77" spans="1:9" s="95" customFormat="1">
      <c r="A77" s="160"/>
      <c r="B77" s="160"/>
      <c r="C77" s="91"/>
      <c r="D77" s="91"/>
      <c r="E77" s="16"/>
      <c r="F77" s="16"/>
      <c r="G77" s="16"/>
      <c r="H77" s="16"/>
      <c r="I77" s="21"/>
    </row>
    <row r="78" spans="1:9" s="95" customFormat="1">
      <c r="A78" s="160"/>
      <c r="B78" s="160"/>
      <c r="C78" s="91"/>
      <c r="D78" s="91"/>
      <c r="E78" s="16"/>
      <c r="F78" s="16"/>
      <c r="G78" s="16"/>
      <c r="H78" s="16"/>
      <c r="I78" s="21"/>
    </row>
    <row r="79" spans="1:9" s="95" customFormat="1">
      <c r="A79" s="160"/>
      <c r="B79" s="160"/>
      <c r="C79" s="91"/>
      <c r="D79" s="91"/>
      <c r="E79" s="16"/>
      <c r="F79" s="16"/>
      <c r="G79" s="16"/>
      <c r="H79" s="16"/>
      <c r="I79" s="21"/>
    </row>
    <row r="80" spans="1:9" s="95" customFormat="1">
      <c r="A80" s="168"/>
      <c r="B80" s="160"/>
      <c r="C80" s="91"/>
      <c r="D80" s="91"/>
      <c r="E80" s="16"/>
      <c r="F80" s="16"/>
      <c r="G80" s="16"/>
      <c r="H80" s="16"/>
      <c r="I80" s="21"/>
    </row>
    <row r="81" spans="1:9" s="95" customFormat="1">
      <c r="A81" s="160"/>
      <c r="B81" s="160"/>
      <c r="C81" s="91"/>
      <c r="D81" s="91"/>
      <c r="E81" s="16"/>
      <c r="F81" s="16"/>
      <c r="G81" s="16"/>
      <c r="H81" s="16"/>
      <c r="I81" s="21"/>
    </row>
    <row r="82" spans="1:9" s="95" customFormat="1">
      <c r="A82" s="168"/>
      <c r="B82" s="160"/>
      <c r="C82" s="91"/>
      <c r="D82" s="91"/>
      <c r="E82" s="16"/>
      <c r="F82" s="16"/>
      <c r="G82" s="16"/>
      <c r="H82" s="16"/>
      <c r="I82" s="21"/>
    </row>
    <row r="83" spans="1:9" s="95" customFormat="1">
      <c r="A83" s="160"/>
      <c r="B83" s="160"/>
      <c r="C83" s="91"/>
      <c r="D83" s="91"/>
      <c r="E83" s="16"/>
      <c r="F83" s="16"/>
      <c r="G83" s="16"/>
      <c r="H83" s="16"/>
      <c r="I83" s="21"/>
    </row>
    <row r="84" spans="1:9" s="95" customFormat="1">
      <c r="A84" s="168"/>
      <c r="B84" s="160"/>
      <c r="C84" s="91"/>
      <c r="D84" s="91"/>
      <c r="E84" s="16"/>
      <c r="F84" s="16"/>
      <c r="G84" s="16"/>
      <c r="H84" s="16"/>
      <c r="I84" s="21"/>
    </row>
    <row r="85" spans="1:9" s="95" customFormat="1">
      <c r="A85" s="160"/>
      <c r="B85" s="160"/>
      <c r="C85" s="91"/>
      <c r="D85" s="91"/>
      <c r="E85" s="16"/>
      <c r="F85" s="16"/>
      <c r="G85" s="16"/>
      <c r="H85" s="16"/>
      <c r="I85" s="21"/>
    </row>
    <row r="86" spans="1:9" s="95" customFormat="1">
      <c r="A86" s="160"/>
      <c r="B86" s="160"/>
      <c r="C86" s="91"/>
      <c r="D86" s="91"/>
      <c r="E86" s="16"/>
      <c r="F86" s="16"/>
      <c r="G86" s="16"/>
      <c r="H86" s="16"/>
      <c r="I86" s="21"/>
    </row>
    <row r="87" spans="1:9" s="95" customFormat="1">
      <c r="A87" s="160"/>
      <c r="B87" s="160"/>
      <c r="C87" s="91"/>
      <c r="D87" s="91"/>
      <c r="E87" s="16"/>
      <c r="F87" s="16"/>
      <c r="G87" s="16"/>
      <c r="H87" s="16"/>
      <c r="I87" s="21"/>
    </row>
    <row r="88" spans="1:9" s="95" customFormat="1">
      <c r="A88" s="91"/>
      <c r="B88" s="91"/>
      <c r="C88" s="91"/>
      <c r="D88" s="161"/>
      <c r="E88" s="253"/>
      <c r="F88" s="253"/>
      <c r="G88" s="5"/>
      <c r="H88" s="5"/>
      <c r="I88" s="5"/>
    </row>
    <row r="89" spans="1:9" s="95" customFormat="1">
      <c r="A89" s="91"/>
      <c r="B89" s="91"/>
      <c r="C89" s="91"/>
      <c r="D89" s="91"/>
      <c r="E89" s="253"/>
      <c r="F89" s="253"/>
      <c r="G89" s="14"/>
      <c r="H89" s="14"/>
      <c r="I89" s="14"/>
    </row>
    <row r="90" spans="1:9" s="95" customFormat="1">
      <c r="A90" s="168"/>
      <c r="B90" s="160"/>
      <c r="C90" s="91"/>
      <c r="D90" s="91"/>
      <c r="E90" s="16"/>
      <c r="F90" s="16"/>
      <c r="G90" s="16"/>
      <c r="H90" s="16"/>
      <c r="I90" s="16"/>
    </row>
    <row r="91" spans="1:9" s="95" customFormat="1">
      <c r="A91" s="168"/>
      <c r="B91" s="160"/>
      <c r="C91" s="91"/>
      <c r="D91" s="91"/>
      <c r="E91" s="16"/>
      <c r="F91" s="16"/>
      <c r="G91" s="16"/>
      <c r="H91" s="16"/>
      <c r="I91" s="21"/>
    </row>
    <row r="92" spans="1:9" s="95" customFormat="1">
      <c r="A92" s="160"/>
      <c r="B92" s="91"/>
      <c r="C92" s="91"/>
      <c r="D92" s="91"/>
      <c r="E92" s="16"/>
      <c r="F92" s="16"/>
      <c r="G92" s="16"/>
      <c r="H92" s="16"/>
      <c r="I92" s="21"/>
    </row>
    <row r="93" spans="1:9" s="95" customFormat="1">
      <c r="A93" s="160"/>
      <c r="B93" s="91"/>
      <c r="C93" s="91"/>
      <c r="D93" s="91"/>
      <c r="E93" s="16"/>
      <c r="F93" s="16"/>
      <c r="G93" s="16"/>
      <c r="H93" s="16"/>
      <c r="I93" s="21"/>
    </row>
    <row r="94" spans="1:9" s="95" customFormat="1">
      <c r="A94" s="167"/>
      <c r="B94" s="169"/>
      <c r="C94" s="91"/>
      <c r="D94" s="91"/>
      <c r="E94" s="16"/>
      <c r="F94" s="16"/>
      <c r="G94" s="16"/>
      <c r="H94" s="16"/>
      <c r="I94" s="21"/>
    </row>
    <row r="95" spans="1:9" s="95" customFormat="1">
      <c r="A95" s="160"/>
      <c r="B95" s="91"/>
      <c r="C95" s="91"/>
      <c r="D95" s="91"/>
      <c r="E95" s="16"/>
      <c r="F95" s="16"/>
      <c r="G95" s="16"/>
      <c r="H95" s="16"/>
      <c r="I95" s="21"/>
    </row>
    <row r="96" spans="1:9" s="95" customFormat="1">
      <c r="A96" s="160"/>
      <c r="B96" s="91"/>
      <c r="C96" s="91"/>
      <c r="D96" s="91"/>
      <c r="E96" s="16"/>
      <c r="F96" s="16"/>
      <c r="G96" s="16"/>
      <c r="H96" s="16"/>
      <c r="I96" s="21"/>
    </row>
    <row r="97" spans="1:9" s="95" customFormat="1">
      <c r="A97" s="160"/>
      <c r="B97" s="91"/>
      <c r="C97" s="91"/>
      <c r="D97" s="91"/>
      <c r="E97" s="16"/>
      <c r="F97" s="16"/>
      <c r="G97" s="16"/>
      <c r="H97" s="16"/>
      <c r="I97" s="21"/>
    </row>
    <row r="98" spans="1:9" s="95" customFormat="1">
      <c r="A98" s="160"/>
      <c r="B98" s="91"/>
      <c r="C98" s="91"/>
      <c r="D98" s="91"/>
      <c r="E98" s="16"/>
      <c r="F98" s="16"/>
      <c r="G98" s="16"/>
      <c r="H98" s="16"/>
      <c r="I98" s="21"/>
    </row>
    <row r="99" spans="1:9" s="95" customFormat="1">
      <c r="A99" s="160"/>
      <c r="B99" s="167"/>
      <c r="C99" s="91"/>
      <c r="D99" s="91"/>
      <c r="E99" s="16"/>
      <c r="F99" s="16"/>
      <c r="G99" s="16"/>
      <c r="H99" s="16"/>
      <c r="I99" s="21"/>
    </row>
    <row r="100" spans="1:9" s="95" customFormat="1">
      <c r="A100" s="160"/>
      <c r="B100" s="169"/>
      <c r="C100" s="91"/>
      <c r="D100" s="91"/>
      <c r="E100" s="16"/>
      <c r="F100" s="16"/>
      <c r="G100" s="16"/>
      <c r="H100" s="16"/>
      <c r="I100" s="21"/>
    </row>
    <row r="101" spans="1:9" s="95" customFormat="1">
      <c r="A101" s="160"/>
      <c r="B101" s="91"/>
      <c r="C101" s="91"/>
      <c r="D101" s="91"/>
      <c r="E101" s="16"/>
      <c r="F101" s="16"/>
      <c r="G101" s="16"/>
      <c r="H101" s="16"/>
      <c r="I101" s="21"/>
    </row>
    <row r="102" spans="1:9" s="95" customFormat="1">
      <c r="A102" s="160"/>
      <c r="B102" s="167"/>
      <c r="C102" s="91"/>
      <c r="D102" s="91"/>
      <c r="E102" s="16"/>
      <c r="F102" s="16"/>
      <c r="G102" s="16"/>
      <c r="H102" s="16"/>
      <c r="I102" s="21"/>
    </row>
    <row r="103" spans="1:9" s="95" customFormat="1">
      <c r="A103" s="160"/>
      <c r="B103" s="91"/>
      <c r="C103" s="91"/>
      <c r="D103" s="91"/>
      <c r="E103" s="16"/>
      <c r="F103" s="16"/>
      <c r="G103" s="16"/>
      <c r="H103" s="16"/>
      <c r="I103" s="21"/>
    </row>
    <row r="104" spans="1:9" s="95" customFormat="1">
      <c r="A104" s="160"/>
      <c r="B104" s="91"/>
      <c r="C104" s="91"/>
      <c r="D104" s="91"/>
      <c r="E104" s="16"/>
      <c r="F104" s="16"/>
      <c r="G104" s="16"/>
      <c r="H104" s="16"/>
      <c r="I104" s="21"/>
    </row>
    <row r="105" spans="1:9" s="95" customFormat="1">
      <c r="A105" s="160"/>
      <c r="B105" s="91"/>
      <c r="C105" s="91"/>
      <c r="D105" s="91"/>
      <c r="E105" s="16"/>
      <c r="F105" s="16"/>
      <c r="G105" s="16"/>
      <c r="H105" s="16"/>
      <c r="I105" s="21"/>
    </row>
    <row r="106" spans="1:9" s="95" customFormat="1">
      <c r="A106" s="160"/>
      <c r="B106" s="91"/>
      <c r="C106" s="91"/>
      <c r="D106" s="91"/>
      <c r="E106" s="16"/>
      <c r="F106" s="16"/>
      <c r="G106" s="16"/>
      <c r="H106" s="16"/>
      <c r="I106" s="21"/>
    </row>
    <row r="107" spans="1:9" s="95" customFormat="1">
      <c r="A107" s="160"/>
      <c r="B107" s="167"/>
      <c r="C107" s="91"/>
      <c r="D107" s="91"/>
      <c r="E107" s="16"/>
      <c r="F107" s="16"/>
      <c r="G107" s="16"/>
      <c r="H107" s="16"/>
      <c r="I107" s="16"/>
    </row>
    <row r="108" spans="1:9" s="95" customFormat="1">
      <c r="A108" s="160"/>
      <c r="B108" s="91"/>
      <c r="C108" s="91"/>
      <c r="D108" s="91"/>
      <c r="E108" s="16"/>
      <c r="F108" s="16"/>
      <c r="G108" s="16"/>
      <c r="H108" s="16"/>
      <c r="I108" s="21"/>
    </row>
    <row r="109" spans="1:9" s="95" customFormat="1">
      <c r="A109" s="160"/>
      <c r="B109" s="91"/>
      <c r="C109" s="91"/>
      <c r="D109" s="91"/>
      <c r="E109" s="16"/>
      <c r="F109" s="16"/>
      <c r="G109" s="16"/>
      <c r="H109" s="16"/>
      <c r="I109" s="21"/>
    </row>
    <row r="110" spans="1:9" s="95" customFormat="1">
      <c r="A110" s="160"/>
      <c r="B110" s="167"/>
      <c r="C110" s="91"/>
      <c r="D110" s="91"/>
      <c r="E110" s="16"/>
      <c r="F110" s="2"/>
      <c r="G110" s="16"/>
      <c r="H110" s="2"/>
      <c r="I110" s="2"/>
    </row>
    <row r="111" spans="1:9" s="95" customFormat="1">
      <c r="A111" s="160"/>
      <c r="B111" s="91"/>
      <c r="C111" s="91"/>
      <c r="D111" s="91"/>
      <c r="E111" s="16"/>
      <c r="F111" s="16"/>
      <c r="G111" s="16"/>
      <c r="H111" s="16"/>
      <c r="I111" s="21"/>
    </row>
    <row r="112" spans="1:9" s="95" customFormat="1">
      <c r="A112" s="167"/>
      <c r="B112" s="169"/>
      <c r="C112" s="91"/>
      <c r="D112" s="91"/>
      <c r="E112" s="16"/>
      <c r="F112" s="16"/>
      <c r="G112" s="16"/>
      <c r="H112" s="16"/>
      <c r="I112" s="21"/>
    </row>
    <row r="113" spans="1:9" s="95" customFormat="1">
      <c r="A113" s="160"/>
      <c r="B113" s="169"/>
      <c r="C113" s="91"/>
      <c r="D113" s="91"/>
      <c r="E113" s="16"/>
      <c r="F113" s="16"/>
      <c r="G113" s="16"/>
      <c r="H113" s="16"/>
      <c r="I113" s="21"/>
    </row>
    <row r="114" spans="1:9" s="95" customFormat="1">
      <c r="A114" s="170"/>
      <c r="B114" s="91"/>
      <c r="C114" s="91"/>
      <c r="D114" s="91"/>
      <c r="E114" s="16"/>
      <c r="F114" s="16"/>
      <c r="G114" s="16"/>
      <c r="H114" s="16"/>
      <c r="I114" s="16"/>
    </row>
    <row r="115" spans="1:9" s="95" customFormat="1">
      <c r="A115" s="169"/>
      <c r="B115" s="91"/>
      <c r="C115" s="91"/>
      <c r="D115" s="91"/>
      <c r="E115" s="16"/>
      <c r="F115" s="16"/>
      <c r="G115" s="16"/>
      <c r="H115" s="16"/>
      <c r="I115" s="21"/>
    </row>
    <row r="116" spans="1:9" s="95" customFormat="1">
      <c r="A116" s="170"/>
      <c r="B116" s="91"/>
      <c r="C116" s="91"/>
      <c r="D116" s="91"/>
      <c r="E116" s="16"/>
      <c r="F116" s="16"/>
      <c r="G116" s="16"/>
      <c r="H116" s="16"/>
      <c r="I116" s="16"/>
    </row>
    <row r="117" spans="1:9" s="95" customFormat="1">
      <c r="A117" s="170"/>
      <c r="B117" s="91"/>
      <c r="C117" s="91"/>
      <c r="D117" s="91"/>
      <c r="E117" s="16"/>
      <c r="F117" s="16"/>
      <c r="G117" s="16"/>
      <c r="H117" s="16"/>
      <c r="I117" s="16"/>
    </row>
    <row r="118" spans="1:9" s="95" customFormat="1">
      <c r="A118" s="160"/>
      <c r="B118" s="91"/>
      <c r="C118" s="91"/>
      <c r="D118" s="91"/>
      <c r="E118" s="16"/>
      <c r="F118" s="16"/>
      <c r="G118" s="16"/>
      <c r="H118" s="16"/>
      <c r="I118" s="16"/>
    </row>
    <row r="119" spans="1:9" s="95" customFormat="1">
      <c r="A119" s="119"/>
      <c r="B119" s="91"/>
      <c r="C119" s="91"/>
      <c r="D119" s="91"/>
      <c r="E119" s="16"/>
      <c r="F119" s="16"/>
      <c r="G119" s="16"/>
      <c r="H119" s="16"/>
      <c r="I119" s="16"/>
    </row>
    <row r="120" spans="1:9" s="95" customFormat="1">
      <c r="A120" s="160"/>
      <c r="B120" s="91"/>
      <c r="C120" s="91"/>
      <c r="D120" s="91"/>
      <c r="E120" s="16"/>
      <c r="F120" s="16"/>
      <c r="G120" s="16"/>
      <c r="H120" s="16"/>
      <c r="I120" s="21"/>
    </row>
    <row r="121" spans="1:9" s="95" customFormat="1">
      <c r="A121" s="119"/>
      <c r="B121" s="91"/>
      <c r="C121" s="91"/>
      <c r="D121" s="91"/>
      <c r="E121" s="16"/>
      <c r="F121" s="16"/>
      <c r="G121" s="16"/>
      <c r="H121" s="16"/>
      <c r="I121" s="21"/>
    </row>
    <row r="122" spans="1:9" s="95" customFormat="1">
      <c r="A122" s="119"/>
      <c r="B122" s="91"/>
      <c r="C122" s="91"/>
      <c r="D122" s="91"/>
      <c r="E122" s="16"/>
      <c r="F122" s="16"/>
      <c r="G122" s="16"/>
      <c r="H122" s="16"/>
      <c r="I122" s="16"/>
    </row>
    <row r="123" spans="1:9" s="95" customFormat="1">
      <c r="A123" s="160"/>
      <c r="B123" s="91"/>
      <c r="C123" s="91"/>
      <c r="D123" s="91"/>
      <c r="E123" s="16"/>
      <c r="F123" s="16"/>
      <c r="G123" s="16"/>
      <c r="H123" s="16"/>
      <c r="I123" s="16"/>
    </row>
    <row r="124" spans="1:9" s="95" customFormat="1">
      <c r="A124" s="160"/>
      <c r="B124" s="91"/>
      <c r="C124" s="91"/>
      <c r="D124" s="91"/>
      <c r="E124" s="16"/>
      <c r="F124" s="16"/>
      <c r="G124" s="16"/>
      <c r="H124" s="16"/>
      <c r="I124" s="21"/>
    </row>
    <row r="125" spans="1:9" s="95" customFormat="1">
      <c r="A125" s="119"/>
      <c r="B125" s="91"/>
      <c r="C125" s="91"/>
      <c r="D125" s="91"/>
      <c r="E125" s="16"/>
      <c r="F125" s="16"/>
      <c r="G125" s="16"/>
      <c r="H125" s="16"/>
      <c r="I125" s="21"/>
    </row>
    <row r="126" spans="1:9" s="95" customFormat="1">
      <c r="A126" s="160"/>
      <c r="B126" s="91"/>
      <c r="C126" s="91"/>
      <c r="D126" s="91"/>
      <c r="E126" s="16"/>
      <c r="F126" s="16"/>
      <c r="G126" s="16"/>
      <c r="H126" s="16"/>
      <c r="I126" s="21"/>
    </row>
    <row r="127" spans="1:9" s="95" customFormat="1">
      <c r="A127" s="119"/>
      <c r="B127" s="91"/>
      <c r="C127" s="91"/>
      <c r="D127" s="91"/>
      <c r="E127" s="16"/>
      <c r="F127" s="16"/>
      <c r="G127" s="16"/>
      <c r="H127" s="16"/>
      <c r="I127" s="21"/>
    </row>
    <row r="128" spans="1:9" s="95" customFormat="1">
      <c r="A128" s="160"/>
      <c r="B128" s="91"/>
      <c r="C128" s="91"/>
      <c r="D128" s="91"/>
      <c r="E128" s="16"/>
      <c r="F128" s="16"/>
      <c r="G128" s="16"/>
      <c r="H128" s="16"/>
      <c r="I128" s="16"/>
    </row>
    <row r="129" spans="1:9" s="95" customFormat="1">
      <c r="A129" s="160"/>
      <c r="B129" s="91"/>
      <c r="C129" s="91"/>
      <c r="D129" s="91"/>
      <c r="E129" s="16"/>
      <c r="F129" s="16"/>
      <c r="G129" s="16"/>
      <c r="H129" s="16"/>
      <c r="I129" s="16"/>
    </row>
    <row r="130" spans="1:9" s="95" customFormat="1">
      <c r="A130" s="160"/>
      <c r="B130" s="91"/>
      <c r="C130" s="91"/>
      <c r="D130" s="91"/>
      <c r="E130" s="16"/>
      <c r="F130" s="16"/>
      <c r="G130" s="16"/>
      <c r="H130" s="16"/>
      <c r="I130" s="16"/>
    </row>
    <row r="131" spans="1:9" s="95" customFormat="1">
      <c r="A131" s="91"/>
      <c r="B131" s="91"/>
      <c r="C131" s="91"/>
      <c r="D131" s="161"/>
      <c r="E131" s="253"/>
      <c r="F131" s="253"/>
      <c r="G131" s="5"/>
      <c r="H131" s="5"/>
      <c r="I131" s="5"/>
    </row>
    <row r="132" spans="1:9" s="95" customFormat="1">
      <c r="A132" s="91"/>
      <c r="B132" s="91"/>
      <c r="C132" s="91"/>
      <c r="D132" s="91"/>
      <c r="E132" s="253"/>
      <c r="F132" s="253"/>
      <c r="G132" s="14"/>
      <c r="H132" s="14"/>
      <c r="I132" s="14"/>
    </row>
    <row r="133" spans="1:9" s="95" customFormat="1">
      <c r="A133" s="160"/>
      <c r="B133" s="91"/>
      <c r="C133" s="91"/>
      <c r="D133" s="91"/>
      <c r="E133" s="16"/>
      <c r="F133" s="16"/>
      <c r="G133" s="16"/>
      <c r="H133" s="16"/>
      <c r="I133" s="21"/>
    </row>
    <row r="134" spans="1:9" s="95" customFormat="1">
      <c r="A134" s="160"/>
      <c r="B134" s="91"/>
      <c r="C134" s="91"/>
      <c r="D134" s="91"/>
      <c r="E134" s="16"/>
      <c r="F134" s="16"/>
      <c r="G134" s="16"/>
      <c r="H134" s="16"/>
      <c r="I134" s="16"/>
    </row>
    <row r="135" spans="1:9" s="95" customFormat="1">
      <c r="A135" s="91"/>
      <c r="B135" s="91"/>
      <c r="C135" s="91"/>
      <c r="D135" s="91"/>
      <c r="E135" s="16"/>
      <c r="F135" s="16"/>
      <c r="G135" s="16"/>
      <c r="H135" s="16"/>
      <c r="I135" s="21"/>
    </row>
    <row r="136" spans="1:9" s="95" customFormat="1">
      <c r="A136" s="160"/>
      <c r="B136" s="160"/>
      <c r="C136" s="91"/>
      <c r="D136" s="91"/>
      <c r="E136" s="16"/>
      <c r="F136" s="16"/>
      <c r="G136" s="16"/>
      <c r="H136" s="16"/>
      <c r="I136" s="16"/>
    </row>
    <row r="137" spans="1:9" s="95" customFormat="1">
      <c r="A137" s="160"/>
      <c r="B137" s="160"/>
      <c r="C137" s="91"/>
      <c r="D137" s="91"/>
      <c r="E137" s="16"/>
      <c r="F137" s="16"/>
      <c r="G137" s="16"/>
      <c r="H137" s="16"/>
      <c r="I137" s="21"/>
    </row>
    <row r="138" spans="1:9" s="95" customFormat="1">
      <c r="A138" s="160"/>
      <c r="B138" s="160"/>
      <c r="C138" s="91"/>
      <c r="D138" s="91"/>
      <c r="E138" s="16"/>
      <c r="F138" s="16"/>
      <c r="G138" s="16"/>
      <c r="H138" s="16"/>
      <c r="I138" s="21"/>
    </row>
    <row r="139" spans="1:9" s="95" customFormat="1">
      <c r="A139" s="160"/>
      <c r="B139" s="160"/>
      <c r="C139" s="91"/>
      <c r="D139" s="91"/>
      <c r="E139" s="16"/>
      <c r="F139" s="16"/>
      <c r="G139" s="16"/>
      <c r="H139" s="16"/>
      <c r="I139" s="21"/>
    </row>
    <row r="140" spans="1:9">
      <c r="A140" s="160"/>
      <c r="B140" s="160"/>
      <c r="C140" s="91"/>
      <c r="D140" s="91"/>
      <c r="E140" s="16"/>
      <c r="F140" s="16"/>
      <c r="G140" s="16"/>
      <c r="H140" s="16"/>
      <c r="I140" s="16"/>
    </row>
    <row r="141" spans="1:9">
      <c r="A141" s="160"/>
      <c r="B141" s="160"/>
      <c r="C141" s="91"/>
      <c r="D141" s="91"/>
      <c r="E141" s="16"/>
      <c r="F141" s="16"/>
      <c r="G141" s="16"/>
      <c r="H141" s="16"/>
      <c r="I141" s="21"/>
    </row>
    <row r="142" spans="1:9">
      <c r="A142" s="160"/>
      <c r="B142" s="160"/>
      <c r="C142" s="91"/>
      <c r="D142" s="91"/>
      <c r="E142" s="16"/>
      <c r="F142" s="16"/>
      <c r="G142" s="16"/>
      <c r="H142" s="16"/>
      <c r="I142" s="16"/>
    </row>
    <row r="143" spans="1:9">
      <c r="A143" s="3"/>
      <c r="B143" s="160"/>
      <c r="C143" s="91"/>
      <c r="D143" s="91"/>
      <c r="E143" s="16"/>
      <c r="F143" s="16"/>
      <c r="G143" s="16"/>
      <c r="H143" s="16"/>
      <c r="I143" s="21"/>
    </row>
    <row r="144" spans="1:9">
      <c r="A144" s="3"/>
      <c r="B144" s="160"/>
      <c r="C144" s="91"/>
      <c r="D144" s="91"/>
      <c r="E144" s="16"/>
      <c r="F144" s="16"/>
      <c r="G144" s="16"/>
      <c r="H144" s="16"/>
      <c r="I144" s="16"/>
    </row>
    <row r="145" spans="1:9" s="172" customFormat="1">
      <c r="A145" s="119"/>
      <c r="B145" s="3"/>
      <c r="C145" s="21"/>
      <c r="D145" s="21"/>
      <c r="E145" s="16"/>
      <c r="F145" s="16"/>
      <c r="G145" s="16"/>
      <c r="H145" s="16"/>
      <c r="I145" s="21"/>
    </row>
    <row r="146" spans="1:9">
      <c r="A146" s="3"/>
      <c r="B146" s="91"/>
      <c r="C146" s="91"/>
      <c r="D146" s="91"/>
      <c r="E146" s="16"/>
      <c r="F146" s="16"/>
      <c r="G146" s="16"/>
      <c r="H146" s="16"/>
      <c r="I146" s="16"/>
    </row>
    <row r="147" spans="1:9">
      <c r="A147" s="119"/>
      <c r="B147" s="91"/>
      <c r="C147" s="91"/>
      <c r="D147" s="91"/>
      <c r="E147" s="16"/>
      <c r="F147" s="16"/>
      <c r="G147" s="16"/>
      <c r="H147" s="16"/>
      <c r="I147" s="21"/>
    </row>
    <row r="148" spans="1:9">
      <c r="A148" s="91"/>
      <c r="B148" s="91"/>
      <c r="C148" s="102"/>
      <c r="D148" s="161"/>
      <c r="E148" s="16"/>
      <c r="F148" s="16"/>
      <c r="G148" s="16"/>
      <c r="H148" s="16"/>
      <c r="I148" s="16"/>
    </row>
    <row r="149" spans="1:9" ht="15" customHeight="1">
      <c r="A149" s="91"/>
      <c r="B149" s="91"/>
      <c r="C149" s="91"/>
      <c r="D149" s="102"/>
      <c r="E149" s="16"/>
      <c r="F149" s="16"/>
      <c r="G149" s="16"/>
      <c r="H149" s="16"/>
      <c r="I149" s="21"/>
    </row>
    <row r="150" spans="1:9">
      <c r="A150" s="91"/>
      <c r="B150" s="91"/>
      <c r="C150" s="91"/>
      <c r="D150" s="91"/>
      <c r="E150" s="16"/>
      <c r="F150" s="16"/>
      <c r="G150" s="16"/>
      <c r="H150" s="16"/>
      <c r="I150" s="21"/>
    </row>
    <row r="151" spans="1:9">
      <c r="A151" s="91"/>
      <c r="B151" s="91"/>
      <c r="C151" s="252"/>
      <c r="D151" s="252"/>
      <c r="E151" s="16"/>
      <c r="F151" s="16"/>
      <c r="G151" s="16"/>
      <c r="H151" s="16"/>
      <c r="I151" s="16"/>
    </row>
    <row r="152" spans="1:9">
      <c r="A152" s="91"/>
      <c r="B152" s="91"/>
      <c r="C152" s="91"/>
      <c r="D152" s="91"/>
      <c r="E152" s="16"/>
      <c r="F152" s="16"/>
      <c r="G152" s="16"/>
      <c r="H152" s="16"/>
      <c r="I152" s="21"/>
    </row>
    <row r="153" spans="1:9" ht="18" customHeight="1">
      <c r="A153" s="171"/>
      <c r="B153" s="171"/>
      <c r="C153" s="171"/>
      <c r="D153" s="171"/>
      <c r="E153" s="16"/>
      <c r="F153" s="16"/>
      <c r="G153" s="16"/>
      <c r="H153" s="16"/>
      <c r="I153" s="16"/>
    </row>
    <row r="154" spans="1:9" ht="18" customHeight="1">
      <c r="A154" s="93"/>
      <c r="B154" s="91"/>
      <c r="C154" s="91"/>
      <c r="D154" s="161"/>
      <c r="E154" s="16"/>
      <c r="F154" s="16"/>
      <c r="G154" s="16"/>
      <c r="H154" s="16"/>
      <c r="I154" s="16"/>
    </row>
    <row r="155" spans="1:9">
      <c r="A155" s="91"/>
      <c r="B155" s="91"/>
      <c r="C155" s="91"/>
      <c r="D155" s="91"/>
      <c r="E155" s="15"/>
      <c r="F155" s="15"/>
      <c r="G155" s="15"/>
      <c r="H155" s="15"/>
      <c r="I155" s="4"/>
    </row>
    <row r="156" spans="1:9">
      <c r="A156" s="91"/>
      <c r="B156" s="91"/>
      <c r="C156" s="91"/>
      <c r="D156" s="91"/>
      <c r="E156" s="15"/>
      <c r="F156" s="15"/>
      <c r="G156" s="15"/>
      <c r="H156" s="15"/>
      <c r="I156" s="4"/>
    </row>
    <row r="157" spans="1:9" ht="15.75" customHeight="1"/>
    <row r="158" spans="1:9" ht="15.75" customHeight="1"/>
    <row r="159" spans="1:9" ht="15.75" customHeight="1"/>
    <row r="160" spans="1:9" ht="15.75" customHeight="1"/>
    <row r="161" s="80" customFormat="1"/>
    <row r="162" s="80" customFormat="1"/>
    <row r="163" s="80" customFormat="1"/>
    <row r="164" s="80" customFormat="1"/>
    <row r="165" s="80" customFormat="1"/>
    <row r="166" s="80" customFormat="1"/>
    <row r="167" s="80" customFormat="1"/>
    <row r="168" s="80" customFormat="1"/>
    <row r="169" s="80" customFormat="1"/>
    <row r="170" s="80" customFormat="1"/>
    <row r="171" s="80" customFormat="1"/>
    <row r="172" s="80" customFormat="1"/>
    <row r="173" s="80" customFormat="1"/>
    <row r="174" s="80" customFormat="1"/>
    <row r="175" s="80" customFormat="1"/>
    <row r="176" s="80" customFormat="1"/>
    <row r="177" s="80" customFormat="1"/>
    <row r="178" s="80" customFormat="1"/>
    <row r="179" s="80" customFormat="1"/>
    <row r="180" s="80" customFormat="1"/>
  </sheetData>
  <sheetProtection password="CA86" sheet="1" objects="1" scenarios="1"/>
  <mergeCells count="11">
    <mergeCell ref="A1:I1"/>
    <mergeCell ref="A3:I3"/>
    <mergeCell ref="A7:D7"/>
    <mergeCell ref="A2:I2"/>
    <mergeCell ref="C151:D151"/>
    <mergeCell ref="E131:E132"/>
    <mergeCell ref="F131:F132"/>
    <mergeCell ref="E88:E89"/>
    <mergeCell ref="F88:F89"/>
    <mergeCell ref="E49:E50"/>
    <mergeCell ref="F49:F50"/>
  </mergeCells>
  <phoneticPr fontId="1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showGridLines="0" workbookViewId="0">
      <selection sqref="A1:I1"/>
    </sheetView>
  </sheetViews>
  <sheetFormatPr defaultRowHeight="13.5"/>
  <cols>
    <col min="1" max="1" width="3.25" style="118" customWidth="1"/>
    <col min="2" max="4" width="2.5" style="117" customWidth="1"/>
    <col min="5" max="5" width="13.75" style="117" customWidth="1"/>
    <col min="6" max="6" width="18.75" style="117" customWidth="1"/>
    <col min="7" max="9" width="16.25" style="194" customWidth="1"/>
    <col min="10" max="16384" width="9" style="80"/>
  </cols>
  <sheetData>
    <row r="1" spans="1:9" ht="18.75">
      <c r="A1" s="256" t="s">
        <v>75</v>
      </c>
      <c r="B1" s="256"/>
      <c r="C1" s="256"/>
      <c r="D1" s="256"/>
      <c r="E1" s="256"/>
      <c r="F1" s="256"/>
      <c r="G1" s="256"/>
      <c r="H1" s="256"/>
      <c r="I1" s="256"/>
    </row>
    <row r="2" spans="1:9" ht="14.25" customHeight="1">
      <c r="A2" s="119"/>
      <c r="B2" s="119"/>
      <c r="C2" s="119"/>
      <c r="D2" s="119"/>
      <c r="E2" s="119"/>
      <c r="F2" s="119"/>
      <c r="G2" s="119"/>
      <c r="H2" s="119"/>
      <c r="I2" s="119"/>
    </row>
    <row r="3" spans="1:9" ht="14.25" customHeight="1">
      <c r="A3" s="257" t="s">
        <v>227</v>
      </c>
      <c r="B3" s="257"/>
      <c r="C3" s="257"/>
      <c r="D3" s="257"/>
      <c r="E3" s="257"/>
      <c r="F3" s="257"/>
      <c r="G3" s="257"/>
      <c r="H3" s="257"/>
      <c r="I3" s="257"/>
    </row>
    <row r="4" spans="1:9" ht="9" customHeight="1">
      <c r="A4" s="174"/>
      <c r="B4" s="174"/>
      <c r="C4" s="174"/>
      <c r="D4" s="174"/>
      <c r="E4" s="174"/>
      <c r="F4" s="174"/>
      <c r="G4" s="174"/>
      <c r="H4" s="174"/>
      <c r="I4" s="174"/>
    </row>
    <row r="5" spans="1:9" ht="14.25" customHeight="1">
      <c r="A5" s="175" t="s">
        <v>77</v>
      </c>
      <c r="B5" s="174"/>
      <c r="C5" s="174"/>
      <c r="D5" s="174"/>
      <c r="E5" s="174"/>
      <c r="F5" s="174"/>
      <c r="G5" s="174"/>
      <c r="H5" s="174"/>
      <c r="I5" s="119" t="s">
        <v>78</v>
      </c>
    </row>
    <row r="6" spans="1:9" ht="10.5" customHeight="1">
      <c r="A6" s="119"/>
      <c r="B6" s="93"/>
      <c r="C6" s="93"/>
      <c r="D6" s="93"/>
      <c r="E6" s="93"/>
      <c r="F6" s="93"/>
      <c r="G6" s="176"/>
      <c r="H6" s="176"/>
      <c r="I6" s="177"/>
    </row>
    <row r="7" spans="1:9" s="179" customFormat="1" ht="18" customHeight="1">
      <c r="A7" s="258" t="s">
        <v>228</v>
      </c>
      <c r="B7" s="259"/>
      <c r="C7" s="259"/>
      <c r="D7" s="259"/>
      <c r="E7" s="259"/>
      <c r="F7" s="260"/>
      <c r="G7" s="178" t="s">
        <v>79</v>
      </c>
      <c r="H7" s="178" t="s">
        <v>80</v>
      </c>
      <c r="I7" s="131" t="s">
        <v>81</v>
      </c>
    </row>
    <row r="8" spans="1:9" ht="14.25" customHeight="1">
      <c r="A8" s="101"/>
      <c r="B8" s="92"/>
      <c r="C8" s="93" t="s">
        <v>82</v>
      </c>
      <c r="D8" s="93"/>
      <c r="E8" s="93"/>
      <c r="F8" s="93"/>
      <c r="G8" s="33">
        <v>10503274</v>
      </c>
      <c r="H8" s="33">
        <v>10213067</v>
      </c>
      <c r="I8" s="32">
        <f>G8-H8</f>
        <v>290207</v>
      </c>
    </row>
    <row r="9" spans="1:9" ht="14.25" customHeight="1">
      <c r="A9" s="111" t="s">
        <v>229</v>
      </c>
      <c r="B9" s="101" t="s">
        <v>62</v>
      </c>
      <c r="C9" s="93" t="s">
        <v>83</v>
      </c>
      <c r="D9" s="93"/>
      <c r="E9" s="93"/>
      <c r="F9" s="93"/>
      <c r="G9" s="33">
        <v>141551147</v>
      </c>
      <c r="H9" s="33">
        <v>139056394</v>
      </c>
      <c r="I9" s="32">
        <f>G9-H9</f>
        <v>2494753</v>
      </c>
    </row>
    <row r="10" spans="1:9" ht="14.25" customHeight="1">
      <c r="A10" s="111" t="s">
        <v>231</v>
      </c>
      <c r="B10" s="101" t="s">
        <v>232</v>
      </c>
      <c r="C10" s="93" t="s">
        <v>84</v>
      </c>
      <c r="D10" s="93"/>
      <c r="E10" s="93"/>
      <c r="F10" s="93"/>
      <c r="G10" s="33">
        <v>366500</v>
      </c>
      <c r="H10" s="33">
        <v>1004110</v>
      </c>
      <c r="I10" s="32">
        <f t="shared" ref="I10:I45" si="0">G10-H10</f>
        <v>-637610</v>
      </c>
    </row>
    <row r="11" spans="1:9" ht="14.25" customHeight="1">
      <c r="A11" s="111" t="s">
        <v>233</v>
      </c>
      <c r="B11" s="109"/>
      <c r="C11" s="104" t="s">
        <v>85</v>
      </c>
      <c r="D11" s="104"/>
      <c r="E11" s="104"/>
      <c r="F11" s="104"/>
      <c r="G11" s="30">
        <f>SUM(G8:G10)</f>
        <v>152420921</v>
      </c>
      <c r="H11" s="30">
        <f>SUM(H8:H10)</f>
        <v>150273571</v>
      </c>
      <c r="I11" s="30">
        <f t="shared" si="0"/>
        <v>2147350</v>
      </c>
    </row>
    <row r="12" spans="1:9" ht="14.25" customHeight="1">
      <c r="A12" s="111" t="s">
        <v>234</v>
      </c>
      <c r="B12" s="101"/>
      <c r="C12" s="93" t="s">
        <v>235</v>
      </c>
      <c r="D12" s="93"/>
      <c r="E12" s="93"/>
      <c r="F12" s="93"/>
      <c r="G12" s="33">
        <v>105567867</v>
      </c>
      <c r="H12" s="33">
        <v>99684315</v>
      </c>
      <c r="I12" s="32">
        <f t="shared" si="0"/>
        <v>5883552</v>
      </c>
    </row>
    <row r="13" spans="1:9" ht="14.25" customHeight="1">
      <c r="A13" s="111" t="s">
        <v>16</v>
      </c>
      <c r="B13" s="101"/>
      <c r="C13" s="93" t="s">
        <v>236</v>
      </c>
      <c r="D13" s="93"/>
      <c r="E13" s="93"/>
      <c r="F13" s="93"/>
      <c r="G13" s="33">
        <v>18201724</v>
      </c>
      <c r="H13" s="33">
        <v>15189910</v>
      </c>
      <c r="I13" s="32">
        <f t="shared" si="0"/>
        <v>3011814</v>
      </c>
    </row>
    <row r="14" spans="1:9" ht="14.25" customHeight="1">
      <c r="A14" s="111" t="s">
        <v>19</v>
      </c>
      <c r="B14" s="101" t="s">
        <v>64</v>
      </c>
      <c r="C14" s="93" t="s">
        <v>237</v>
      </c>
      <c r="D14" s="93"/>
      <c r="E14" s="93"/>
      <c r="F14" s="93"/>
      <c r="G14" s="33">
        <v>13281376</v>
      </c>
      <c r="H14" s="33">
        <v>12237148</v>
      </c>
      <c r="I14" s="32">
        <f t="shared" si="0"/>
        <v>1044228</v>
      </c>
    </row>
    <row r="15" spans="1:9" ht="14.25" customHeight="1">
      <c r="A15" s="111" t="s">
        <v>87</v>
      </c>
      <c r="B15" s="101"/>
      <c r="C15" s="93" t="s">
        <v>88</v>
      </c>
      <c r="D15" s="93"/>
      <c r="E15" s="93"/>
      <c r="F15" s="93"/>
      <c r="G15" s="33">
        <v>10151626</v>
      </c>
      <c r="H15" s="33">
        <v>10534657</v>
      </c>
      <c r="I15" s="32">
        <f t="shared" si="0"/>
        <v>-383031</v>
      </c>
    </row>
    <row r="16" spans="1:9" ht="14.25" customHeight="1">
      <c r="A16" s="111" t="s">
        <v>89</v>
      </c>
      <c r="B16" s="101"/>
      <c r="C16" s="93" t="s">
        <v>66</v>
      </c>
      <c r="D16" s="93"/>
      <c r="E16" s="93"/>
      <c r="F16" s="93"/>
      <c r="G16" s="33">
        <v>0</v>
      </c>
      <c r="H16" s="33">
        <v>0</v>
      </c>
      <c r="I16" s="32">
        <f t="shared" si="0"/>
        <v>0</v>
      </c>
    </row>
    <row r="17" spans="1:9" ht="14.25" customHeight="1">
      <c r="A17" s="111" t="s">
        <v>238</v>
      </c>
      <c r="B17" s="101"/>
      <c r="C17" s="93" t="s">
        <v>90</v>
      </c>
      <c r="D17" s="93"/>
      <c r="E17" s="93"/>
      <c r="F17" s="93"/>
      <c r="G17" s="33">
        <v>14799682</v>
      </c>
      <c r="H17" s="33">
        <v>15089821</v>
      </c>
      <c r="I17" s="32">
        <f t="shared" si="0"/>
        <v>-290139</v>
      </c>
    </row>
    <row r="18" spans="1:9" ht="14.25" customHeight="1">
      <c r="A18" s="111" t="s">
        <v>91</v>
      </c>
      <c r="B18" s="101"/>
      <c r="C18" s="93" t="s">
        <v>92</v>
      </c>
      <c r="D18" s="93"/>
      <c r="E18" s="93"/>
      <c r="F18" s="93"/>
      <c r="G18" s="33">
        <v>8933980</v>
      </c>
      <c r="H18" s="33">
        <v>8923887</v>
      </c>
      <c r="I18" s="32">
        <f t="shared" si="0"/>
        <v>10093</v>
      </c>
    </row>
    <row r="19" spans="1:9" ht="14.25" customHeight="1">
      <c r="A19" s="101"/>
      <c r="B19" s="101" t="s">
        <v>65</v>
      </c>
      <c r="C19" s="93" t="s">
        <v>93</v>
      </c>
      <c r="D19" s="93"/>
      <c r="E19" s="93"/>
      <c r="F19" s="93"/>
      <c r="G19" s="33">
        <v>0</v>
      </c>
      <c r="H19" s="33">
        <v>0</v>
      </c>
      <c r="I19" s="32">
        <f t="shared" si="0"/>
        <v>0</v>
      </c>
    </row>
    <row r="20" spans="1:9" ht="14.25" customHeight="1">
      <c r="A20" s="101"/>
      <c r="B20" s="109"/>
      <c r="C20" s="104" t="s">
        <v>94</v>
      </c>
      <c r="D20" s="104"/>
      <c r="E20" s="104"/>
      <c r="F20" s="104"/>
      <c r="G20" s="30">
        <f>SUM(G12:G17)-G18+G19</f>
        <v>153068295</v>
      </c>
      <c r="H20" s="30">
        <f>SUM(H12:H17)-H18+H19</f>
        <v>143811964</v>
      </c>
      <c r="I20" s="30">
        <f t="shared" si="0"/>
        <v>9256331</v>
      </c>
    </row>
    <row r="21" spans="1:9" ht="16.5" customHeight="1">
      <c r="A21" s="109"/>
      <c r="B21" s="116" t="s">
        <v>74</v>
      </c>
      <c r="C21" s="104"/>
      <c r="D21" s="104"/>
      <c r="E21" s="104"/>
      <c r="F21" s="104" t="s">
        <v>239</v>
      </c>
      <c r="G21" s="30">
        <f>G11-G20</f>
        <v>-647374</v>
      </c>
      <c r="H21" s="30">
        <f>H11-H20</f>
        <v>6461607</v>
      </c>
      <c r="I21" s="30">
        <f t="shared" si="0"/>
        <v>-7108981</v>
      </c>
    </row>
    <row r="22" spans="1:9" ht="14.25" customHeight="1">
      <c r="A22" s="101" t="s">
        <v>240</v>
      </c>
      <c r="B22" s="101"/>
      <c r="C22" s="93" t="s">
        <v>95</v>
      </c>
      <c r="D22" s="93"/>
      <c r="E22" s="93"/>
      <c r="F22" s="93"/>
      <c r="G22" s="33">
        <v>4511</v>
      </c>
      <c r="H22" s="33">
        <v>3738</v>
      </c>
      <c r="I22" s="24">
        <f t="shared" si="0"/>
        <v>773</v>
      </c>
    </row>
    <row r="23" spans="1:9" ht="14.25" customHeight="1">
      <c r="A23" s="101" t="s">
        <v>241</v>
      </c>
      <c r="B23" s="101" t="s">
        <v>62</v>
      </c>
      <c r="C23" s="93"/>
      <c r="D23" s="93"/>
      <c r="E23" s="93"/>
      <c r="F23" s="93"/>
      <c r="G23" s="33">
        <v>0</v>
      </c>
      <c r="H23" s="33">
        <v>0</v>
      </c>
      <c r="I23" s="33">
        <f t="shared" si="0"/>
        <v>0</v>
      </c>
    </row>
    <row r="24" spans="1:9" ht="14.25" customHeight="1">
      <c r="A24" s="101" t="s">
        <v>16</v>
      </c>
      <c r="B24" s="101" t="s">
        <v>63</v>
      </c>
      <c r="C24" s="93" t="s">
        <v>96</v>
      </c>
      <c r="D24" s="93"/>
      <c r="E24" s="93"/>
      <c r="F24" s="93"/>
      <c r="G24" s="33">
        <v>1871182</v>
      </c>
      <c r="H24" s="33">
        <v>1969568</v>
      </c>
      <c r="I24" s="33">
        <f t="shared" si="0"/>
        <v>-98386</v>
      </c>
    </row>
    <row r="25" spans="1:9" ht="14.25" customHeight="1">
      <c r="A25" s="101" t="s">
        <v>19</v>
      </c>
      <c r="B25" s="101"/>
      <c r="C25" s="106" t="s">
        <v>242</v>
      </c>
      <c r="D25" s="104"/>
      <c r="E25" s="104"/>
      <c r="F25" s="104"/>
      <c r="G25" s="30">
        <f>SUM(G22:G24)</f>
        <v>1875693</v>
      </c>
      <c r="H25" s="30">
        <f>SUM(H22:H24)</f>
        <v>1973306</v>
      </c>
      <c r="I25" s="30">
        <f t="shared" si="0"/>
        <v>-97613</v>
      </c>
    </row>
    <row r="26" spans="1:9" ht="14.25" customHeight="1">
      <c r="A26" s="101" t="s">
        <v>97</v>
      </c>
      <c r="B26" s="173"/>
      <c r="C26" s="96" t="s">
        <v>98</v>
      </c>
      <c r="D26" s="93"/>
      <c r="E26" s="93"/>
      <c r="F26" s="93"/>
      <c r="G26" s="33">
        <v>0</v>
      </c>
      <c r="H26" s="33">
        <v>0</v>
      </c>
      <c r="I26" s="33">
        <f t="shared" si="0"/>
        <v>0</v>
      </c>
    </row>
    <row r="27" spans="1:9" ht="14.25" customHeight="1">
      <c r="A27" s="101" t="s">
        <v>87</v>
      </c>
      <c r="B27" s="101" t="s">
        <v>22</v>
      </c>
      <c r="C27" s="96"/>
      <c r="D27" s="93"/>
      <c r="E27" s="93"/>
      <c r="F27" s="93"/>
      <c r="G27" s="33"/>
      <c r="H27" s="33"/>
      <c r="I27" s="32">
        <f t="shared" si="0"/>
        <v>0</v>
      </c>
    </row>
    <row r="28" spans="1:9" ht="14.25" customHeight="1">
      <c r="A28" s="101" t="s">
        <v>89</v>
      </c>
      <c r="B28" s="101" t="s">
        <v>26</v>
      </c>
      <c r="C28" s="93" t="s">
        <v>99</v>
      </c>
      <c r="D28" s="93"/>
      <c r="E28" s="93"/>
      <c r="F28" s="93"/>
      <c r="G28" s="33">
        <v>0</v>
      </c>
      <c r="H28" s="33">
        <v>0</v>
      </c>
      <c r="I28" s="33">
        <f t="shared" si="0"/>
        <v>0</v>
      </c>
    </row>
    <row r="29" spans="1:9" ht="14.25" customHeight="1">
      <c r="A29" s="101" t="s">
        <v>243</v>
      </c>
      <c r="B29" s="100"/>
      <c r="C29" s="106" t="s">
        <v>100</v>
      </c>
      <c r="D29" s="104"/>
      <c r="E29" s="104"/>
      <c r="F29" s="104"/>
      <c r="G29" s="30">
        <f>SUM(G26:G28)</f>
        <v>0</v>
      </c>
      <c r="H29" s="30">
        <f>SUM(H26:H28)</f>
        <v>0</v>
      </c>
      <c r="I29" s="30">
        <f t="shared" si="0"/>
        <v>0</v>
      </c>
    </row>
    <row r="30" spans="1:9" ht="16.5" customHeight="1">
      <c r="A30" s="109" t="s">
        <v>91</v>
      </c>
      <c r="B30" s="106" t="s">
        <v>101</v>
      </c>
      <c r="C30" s="104"/>
      <c r="D30" s="104"/>
      <c r="E30" s="104"/>
      <c r="F30" s="104"/>
      <c r="G30" s="30">
        <f>G25-G29</f>
        <v>1875693</v>
      </c>
      <c r="H30" s="30">
        <f>H25-H29</f>
        <v>1973306</v>
      </c>
      <c r="I30" s="30">
        <f t="shared" si="0"/>
        <v>-97613</v>
      </c>
    </row>
    <row r="31" spans="1:9" ht="16.5" customHeight="1">
      <c r="A31" s="116" t="s">
        <v>102</v>
      </c>
      <c r="B31" s="104"/>
      <c r="C31" s="104"/>
      <c r="D31" s="104"/>
      <c r="E31" s="104"/>
      <c r="F31" s="104"/>
      <c r="G31" s="30">
        <f>G21+G30</f>
        <v>1228319</v>
      </c>
      <c r="H31" s="30">
        <f>H21+H30</f>
        <v>8434913</v>
      </c>
      <c r="I31" s="30">
        <f t="shared" si="0"/>
        <v>-7206594</v>
      </c>
    </row>
    <row r="32" spans="1:9" ht="14.25" customHeight="1">
      <c r="A32" s="101"/>
      <c r="B32" s="92"/>
      <c r="C32" s="93" t="s">
        <v>103</v>
      </c>
      <c r="D32" s="93"/>
      <c r="E32" s="93"/>
      <c r="F32" s="93"/>
      <c r="G32" s="33">
        <v>4642000</v>
      </c>
      <c r="H32" s="33">
        <v>840000</v>
      </c>
      <c r="I32" s="32">
        <f t="shared" si="0"/>
        <v>3802000</v>
      </c>
    </row>
    <row r="33" spans="1:9" ht="14.25" customHeight="1">
      <c r="A33" s="101"/>
      <c r="B33" s="92" t="s">
        <v>62</v>
      </c>
      <c r="C33" s="93" t="s">
        <v>67</v>
      </c>
      <c r="D33" s="93"/>
      <c r="E33" s="93"/>
      <c r="F33" s="93"/>
      <c r="G33" s="33">
        <v>1490000</v>
      </c>
      <c r="H33" s="33">
        <v>1490000</v>
      </c>
      <c r="I33" s="32">
        <f t="shared" si="0"/>
        <v>0</v>
      </c>
    </row>
    <row r="34" spans="1:9" ht="14.25" customHeight="1">
      <c r="A34" s="101"/>
      <c r="B34" s="92"/>
      <c r="C34" s="93" t="s">
        <v>104</v>
      </c>
      <c r="D34" s="93"/>
      <c r="E34" s="93"/>
      <c r="F34" s="93"/>
      <c r="G34" s="33">
        <v>0</v>
      </c>
      <c r="H34" s="33"/>
      <c r="I34" s="32">
        <f t="shared" si="0"/>
        <v>0</v>
      </c>
    </row>
    <row r="35" spans="1:9" ht="14.25" customHeight="1">
      <c r="A35" s="101" t="s">
        <v>106</v>
      </c>
      <c r="B35" s="92"/>
      <c r="C35" s="96" t="s">
        <v>107</v>
      </c>
      <c r="D35" s="93"/>
      <c r="E35" s="93"/>
      <c r="F35" s="93"/>
      <c r="G35" s="33">
        <v>0</v>
      </c>
      <c r="H35" s="33">
        <v>0</v>
      </c>
      <c r="I35" s="32">
        <f t="shared" si="0"/>
        <v>0</v>
      </c>
    </row>
    <row r="36" spans="1:9" ht="14.25" customHeight="1">
      <c r="A36" s="101" t="s">
        <v>108</v>
      </c>
      <c r="B36" s="92" t="s">
        <v>63</v>
      </c>
      <c r="C36" s="105" t="s">
        <v>109</v>
      </c>
      <c r="D36" s="99"/>
      <c r="E36" s="99"/>
      <c r="F36" s="99"/>
      <c r="G36" s="34">
        <v>10924000</v>
      </c>
      <c r="H36" s="34">
        <v>12867125</v>
      </c>
      <c r="I36" s="25">
        <f t="shared" si="0"/>
        <v>-1943125</v>
      </c>
    </row>
    <row r="37" spans="1:9" ht="14.25" customHeight="1">
      <c r="A37" s="101" t="s">
        <v>87</v>
      </c>
      <c r="B37" s="100"/>
      <c r="C37" s="106" t="s">
        <v>110</v>
      </c>
      <c r="D37" s="104"/>
      <c r="E37" s="104"/>
      <c r="F37" s="104"/>
      <c r="G37" s="30">
        <f>SUM(G32:G36)</f>
        <v>17056000</v>
      </c>
      <c r="H37" s="30">
        <f>SUM(H32:H36)</f>
        <v>15197125</v>
      </c>
      <c r="I37" s="35">
        <f t="shared" si="0"/>
        <v>1858875</v>
      </c>
    </row>
    <row r="38" spans="1:9" ht="14.25" customHeight="1">
      <c r="A38" s="101" t="s">
        <v>89</v>
      </c>
      <c r="B38" s="173"/>
      <c r="C38" s="93" t="s">
        <v>111</v>
      </c>
      <c r="D38" s="93"/>
      <c r="E38" s="93"/>
      <c r="F38" s="93"/>
      <c r="G38" s="33">
        <v>2677</v>
      </c>
      <c r="H38" s="33">
        <v>34843</v>
      </c>
      <c r="I38" s="32">
        <f t="shared" si="0"/>
        <v>-32166</v>
      </c>
    </row>
    <row r="39" spans="1:9" ht="14.25" customHeight="1">
      <c r="A39" s="101" t="s">
        <v>238</v>
      </c>
      <c r="B39" s="180" t="s">
        <v>22</v>
      </c>
      <c r="C39" s="96" t="s">
        <v>112</v>
      </c>
      <c r="D39" s="93"/>
      <c r="E39" s="93"/>
      <c r="F39" s="93"/>
      <c r="G39" s="33">
        <v>0</v>
      </c>
      <c r="H39" s="33">
        <v>-28165</v>
      </c>
      <c r="I39" s="32">
        <f t="shared" si="0"/>
        <v>28165</v>
      </c>
    </row>
    <row r="40" spans="1:9" ht="14.25" customHeight="1">
      <c r="A40" s="107" t="s">
        <v>91</v>
      </c>
      <c r="B40" s="181"/>
      <c r="C40" s="96" t="s">
        <v>113</v>
      </c>
      <c r="D40" s="93"/>
      <c r="E40" s="93"/>
      <c r="F40" s="93"/>
      <c r="G40" s="33">
        <v>6132000</v>
      </c>
      <c r="H40" s="33">
        <v>1590000</v>
      </c>
      <c r="I40" s="32">
        <f t="shared" si="0"/>
        <v>4542000</v>
      </c>
    </row>
    <row r="41" spans="1:9" ht="14.25" customHeight="1">
      <c r="A41" s="101"/>
      <c r="B41" s="180" t="s">
        <v>26</v>
      </c>
      <c r="C41" s="99" t="s">
        <v>114</v>
      </c>
      <c r="D41" s="99"/>
      <c r="E41" s="99"/>
      <c r="F41" s="99"/>
      <c r="G41" s="34">
        <v>10924000</v>
      </c>
      <c r="H41" s="34">
        <v>12867125</v>
      </c>
      <c r="I41" s="25">
        <f t="shared" si="0"/>
        <v>-1943125</v>
      </c>
    </row>
    <row r="42" spans="1:9" ht="14.25" customHeight="1">
      <c r="A42" s="107"/>
      <c r="B42" s="100"/>
      <c r="C42" s="99" t="s">
        <v>115</v>
      </c>
      <c r="D42" s="99"/>
      <c r="E42" s="99"/>
      <c r="F42" s="182"/>
      <c r="G42" s="183">
        <f>SUM(G38:G41)</f>
        <v>17058677</v>
      </c>
      <c r="H42" s="183">
        <f>SUM(H38:H41)</f>
        <v>14463803</v>
      </c>
      <c r="I42" s="35">
        <f t="shared" si="0"/>
        <v>2594874</v>
      </c>
    </row>
    <row r="43" spans="1:9" ht="16.5" customHeight="1">
      <c r="A43" s="109"/>
      <c r="B43" s="99" t="s">
        <v>116</v>
      </c>
      <c r="C43" s="99"/>
      <c r="D43" s="99"/>
      <c r="E43" s="99"/>
      <c r="F43" s="182"/>
      <c r="G43" s="183">
        <f>G37-G42</f>
        <v>-2677</v>
      </c>
      <c r="H43" s="183">
        <f>H37-H42</f>
        <v>733322</v>
      </c>
      <c r="I43" s="35">
        <f t="shared" si="0"/>
        <v>-735999</v>
      </c>
    </row>
    <row r="44" spans="1:9" ht="16.5" customHeight="1">
      <c r="A44" s="116" t="s">
        <v>117</v>
      </c>
      <c r="B44" s="104"/>
      <c r="C44" s="104"/>
      <c r="D44" s="104"/>
      <c r="E44" s="104"/>
      <c r="F44" s="104"/>
      <c r="G44" s="184">
        <f>G31+G43</f>
        <v>1225642</v>
      </c>
      <c r="H44" s="184">
        <f>H31+H43</f>
        <v>9168235</v>
      </c>
      <c r="I44" s="35">
        <f t="shared" si="0"/>
        <v>-7942593</v>
      </c>
    </row>
    <row r="45" spans="1:9" ht="14.25" customHeight="1">
      <c r="A45" s="261" t="s">
        <v>118</v>
      </c>
      <c r="B45" s="115" t="s">
        <v>119</v>
      </c>
      <c r="C45" s="93"/>
      <c r="D45" s="93"/>
      <c r="E45" s="93"/>
      <c r="F45" s="93"/>
      <c r="G45" s="30">
        <v>56291350</v>
      </c>
      <c r="H45" s="30">
        <v>46111965</v>
      </c>
      <c r="I45" s="35">
        <f t="shared" si="0"/>
        <v>10179385</v>
      </c>
    </row>
    <row r="46" spans="1:9" ht="16.5" customHeight="1">
      <c r="A46" s="262"/>
      <c r="B46" s="115" t="s">
        <v>121</v>
      </c>
      <c r="C46" s="104"/>
      <c r="D46" s="104"/>
      <c r="E46" s="104"/>
      <c r="F46" s="104"/>
      <c r="G46" s="30">
        <f>G44+G45</f>
        <v>57516992</v>
      </c>
      <c r="H46" s="30">
        <f>H44+H45</f>
        <v>55280200</v>
      </c>
      <c r="I46" s="35">
        <f>G46-H46</f>
        <v>2236792</v>
      </c>
    </row>
    <row r="47" spans="1:9" ht="16.5" customHeight="1">
      <c r="A47" s="262"/>
      <c r="B47" s="104" t="s">
        <v>123</v>
      </c>
      <c r="C47" s="104"/>
      <c r="D47" s="104"/>
      <c r="E47" s="104"/>
      <c r="F47" s="104"/>
      <c r="G47" s="30">
        <v>988850</v>
      </c>
      <c r="H47" s="30">
        <v>2000000</v>
      </c>
      <c r="I47" s="35">
        <f>G47-H47</f>
        <v>-1011150</v>
      </c>
    </row>
    <row r="48" spans="1:9">
      <c r="A48" s="262"/>
      <c r="B48" s="106" t="s">
        <v>124</v>
      </c>
      <c r="C48" s="104"/>
      <c r="D48" s="104"/>
      <c r="E48" s="104"/>
      <c r="F48" s="104"/>
      <c r="G48" s="30">
        <v>0</v>
      </c>
      <c r="H48" s="30">
        <v>988850</v>
      </c>
      <c r="I48" s="35">
        <f>G48-H48</f>
        <v>-988850</v>
      </c>
    </row>
    <row r="49" spans="1:9" ht="13.5" customHeight="1">
      <c r="A49" s="263"/>
      <c r="B49" s="106" t="s">
        <v>125</v>
      </c>
      <c r="C49" s="104"/>
      <c r="D49" s="104"/>
      <c r="E49" s="104"/>
      <c r="F49" s="104"/>
      <c r="G49" s="30">
        <f>G46+G47-G48</f>
        <v>58505842</v>
      </c>
      <c r="H49" s="30">
        <f>H46+H47-H48</f>
        <v>56291350</v>
      </c>
      <c r="I49" s="35">
        <f>G49-H49</f>
        <v>2214492</v>
      </c>
    </row>
    <row r="50" spans="1:9" s="95" customFormat="1">
      <c r="A50" s="119"/>
      <c r="B50" s="119"/>
      <c r="C50" s="93"/>
      <c r="D50" s="93"/>
      <c r="E50" s="93"/>
      <c r="F50" s="93"/>
      <c r="G50" s="36"/>
      <c r="H50" s="36"/>
      <c r="I50" s="36"/>
    </row>
    <row r="51" spans="1:9" s="95" customFormat="1">
      <c r="A51" s="119"/>
      <c r="B51" s="119"/>
      <c r="C51" s="93"/>
      <c r="D51" s="93"/>
      <c r="E51" s="93"/>
      <c r="F51" s="93"/>
      <c r="G51" s="36"/>
      <c r="H51" s="36"/>
      <c r="I51" s="36"/>
    </row>
    <row r="52" spans="1:9" s="95" customFormat="1">
      <c r="A52" s="119"/>
      <c r="B52" s="119"/>
      <c r="C52" s="93"/>
      <c r="D52" s="93"/>
      <c r="E52" s="93"/>
      <c r="F52" s="93"/>
      <c r="G52" s="36"/>
      <c r="H52" s="36"/>
      <c r="I52" s="36"/>
    </row>
    <row r="53" spans="1:9" s="95" customFormat="1">
      <c r="A53" s="119"/>
      <c r="B53" s="119"/>
      <c r="C53" s="93"/>
      <c r="D53" s="93"/>
      <c r="E53" s="93"/>
      <c r="F53" s="93"/>
      <c r="G53" s="36"/>
      <c r="H53" s="36"/>
      <c r="I53" s="36"/>
    </row>
    <row r="54" spans="1:9" s="95" customFormat="1">
      <c r="A54" s="119"/>
      <c r="B54" s="119"/>
      <c r="C54" s="93"/>
      <c r="D54" s="93"/>
      <c r="E54" s="93"/>
      <c r="F54" s="93"/>
      <c r="G54" s="36"/>
      <c r="H54" s="36"/>
      <c r="I54" s="36"/>
    </row>
    <row r="55" spans="1:9" s="95" customFormat="1">
      <c r="A55" s="119"/>
      <c r="B55" s="119"/>
      <c r="C55" s="93"/>
      <c r="D55" s="93"/>
      <c r="E55" s="93"/>
      <c r="F55" s="93"/>
      <c r="G55" s="36"/>
      <c r="H55" s="36"/>
      <c r="I55" s="36"/>
    </row>
    <row r="56" spans="1:9" s="95" customFormat="1">
      <c r="A56" s="186"/>
      <c r="B56" s="187"/>
      <c r="C56" s="93"/>
      <c r="D56" s="93"/>
      <c r="E56" s="93"/>
      <c r="F56" s="93"/>
      <c r="G56" s="36"/>
      <c r="H56" s="36"/>
      <c r="I56" s="36"/>
    </row>
    <row r="57" spans="1:9" s="95" customFormat="1">
      <c r="A57" s="119"/>
      <c r="B57" s="119"/>
      <c r="C57" s="93"/>
      <c r="D57" s="93"/>
      <c r="E57" s="93"/>
      <c r="F57" s="93"/>
      <c r="G57" s="36"/>
      <c r="H57" s="36"/>
      <c r="I57" s="36"/>
    </row>
    <row r="58" spans="1:9" s="95" customFormat="1">
      <c r="A58" s="186"/>
      <c r="B58" s="119"/>
      <c r="C58" s="93"/>
      <c r="D58" s="93"/>
      <c r="E58" s="93"/>
      <c r="F58" s="93"/>
      <c r="G58" s="36"/>
      <c r="H58" s="36"/>
      <c r="I58" s="36"/>
    </row>
    <row r="59" spans="1:9" s="95" customFormat="1">
      <c r="A59" s="119"/>
      <c r="B59" s="119"/>
      <c r="C59" s="93"/>
      <c r="D59" s="93"/>
      <c r="E59" s="93"/>
      <c r="F59" s="93"/>
      <c r="G59" s="36"/>
      <c r="H59" s="36"/>
      <c r="I59" s="36"/>
    </row>
    <row r="60" spans="1:9" s="95" customFormat="1">
      <c r="A60" s="119"/>
      <c r="B60" s="119"/>
      <c r="C60" s="93"/>
      <c r="D60" s="93"/>
      <c r="E60" s="93"/>
      <c r="F60" s="93"/>
      <c r="G60" s="36"/>
      <c r="H60" s="36"/>
      <c r="I60" s="36"/>
    </row>
    <row r="61" spans="1:9" s="95" customFormat="1">
      <c r="A61" s="119"/>
      <c r="B61" s="119"/>
      <c r="C61" s="93"/>
      <c r="D61" s="93"/>
      <c r="E61" s="93"/>
      <c r="F61" s="93"/>
      <c r="G61" s="36"/>
      <c r="H61" s="36"/>
      <c r="I61" s="36"/>
    </row>
    <row r="62" spans="1:9" s="95" customFormat="1">
      <c r="A62" s="185"/>
      <c r="B62" s="119"/>
      <c r="C62" s="93"/>
      <c r="D62" s="93"/>
      <c r="E62" s="93"/>
      <c r="F62" s="93"/>
      <c r="G62" s="36"/>
      <c r="H62" s="36"/>
      <c r="I62" s="36"/>
    </row>
    <row r="63" spans="1:9" s="95" customFormat="1">
      <c r="A63" s="119"/>
      <c r="B63" s="119"/>
      <c r="C63" s="93"/>
      <c r="D63" s="93"/>
      <c r="E63" s="93"/>
      <c r="F63" s="93"/>
      <c r="G63" s="36"/>
      <c r="H63" s="36"/>
      <c r="I63" s="36"/>
    </row>
    <row r="64" spans="1:9" s="95" customFormat="1">
      <c r="A64" s="185"/>
      <c r="B64" s="119"/>
      <c r="C64" s="93"/>
      <c r="D64" s="93"/>
      <c r="E64" s="93"/>
      <c r="F64" s="93"/>
      <c r="G64" s="36"/>
      <c r="H64" s="36"/>
      <c r="I64" s="36"/>
    </row>
    <row r="65" spans="1:9" s="95" customFormat="1">
      <c r="A65" s="119"/>
      <c r="B65" s="119"/>
      <c r="C65" s="93"/>
      <c r="D65" s="93"/>
      <c r="E65" s="93"/>
      <c r="F65" s="93"/>
      <c r="G65" s="36"/>
      <c r="H65" s="36"/>
      <c r="I65" s="36"/>
    </row>
    <row r="66" spans="1:9" s="95" customFormat="1">
      <c r="A66" s="185"/>
      <c r="B66" s="119"/>
      <c r="C66" s="93"/>
      <c r="D66" s="93"/>
      <c r="E66" s="93"/>
      <c r="F66" s="93"/>
      <c r="G66" s="36"/>
      <c r="H66" s="36"/>
      <c r="I66" s="36"/>
    </row>
    <row r="67" spans="1:9" s="95" customFormat="1">
      <c r="A67" s="119"/>
      <c r="B67" s="119"/>
      <c r="C67" s="93"/>
      <c r="D67" s="93"/>
      <c r="E67" s="93"/>
      <c r="F67" s="93"/>
      <c r="G67" s="36"/>
      <c r="H67" s="36"/>
      <c r="I67" s="36"/>
    </row>
    <row r="68" spans="1:9" s="95" customFormat="1">
      <c r="A68" s="119"/>
      <c r="B68" s="119"/>
      <c r="C68" s="93"/>
      <c r="D68" s="93"/>
      <c r="E68" s="93"/>
      <c r="F68" s="93"/>
      <c r="G68" s="36"/>
      <c r="H68" s="36"/>
      <c r="I68" s="36"/>
    </row>
    <row r="69" spans="1:9" s="95" customFormat="1">
      <c r="A69" s="119"/>
      <c r="B69" s="119"/>
      <c r="C69" s="93"/>
      <c r="D69" s="93"/>
      <c r="E69" s="93"/>
      <c r="F69" s="93"/>
      <c r="G69" s="36"/>
      <c r="H69" s="36"/>
      <c r="I69" s="36"/>
    </row>
    <row r="70" spans="1:9" s="95" customFormat="1">
      <c r="A70" s="119"/>
      <c r="B70" s="93"/>
      <c r="C70" s="93"/>
      <c r="D70" s="93"/>
      <c r="E70" s="93"/>
      <c r="F70" s="188"/>
      <c r="G70" s="255"/>
      <c r="H70" s="255"/>
      <c r="I70" s="177"/>
    </row>
    <row r="71" spans="1:9" s="95" customFormat="1">
      <c r="A71" s="119"/>
      <c r="B71" s="93"/>
      <c r="C71" s="93"/>
      <c r="D71" s="93"/>
      <c r="E71" s="93"/>
      <c r="F71" s="93"/>
      <c r="G71" s="255"/>
      <c r="H71" s="255"/>
      <c r="I71" s="189"/>
    </row>
    <row r="72" spans="1:9" s="95" customFormat="1">
      <c r="A72" s="185"/>
      <c r="B72" s="119"/>
      <c r="C72" s="93"/>
      <c r="D72" s="93"/>
      <c r="E72" s="93"/>
      <c r="F72" s="93"/>
      <c r="G72" s="36"/>
      <c r="H72" s="36"/>
      <c r="I72" s="36"/>
    </row>
    <row r="73" spans="1:9" s="95" customFormat="1">
      <c r="A73" s="185"/>
      <c r="B73" s="119"/>
      <c r="C73" s="93"/>
      <c r="D73" s="93"/>
      <c r="E73" s="93"/>
      <c r="F73" s="93"/>
      <c r="G73" s="36"/>
      <c r="H73" s="36"/>
      <c r="I73" s="36"/>
    </row>
    <row r="74" spans="1:9" s="95" customFormat="1">
      <c r="A74" s="119"/>
      <c r="B74" s="93"/>
      <c r="C74" s="93"/>
      <c r="D74" s="93"/>
      <c r="E74" s="93"/>
      <c r="F74" s="93"/>
      <c r="G74" s="36"/>
      <c r="H74" s="36"/>
      <c r="I74" s="36"/>
    </row>
    <row r="75" spans="1:9" s="95" customFormat="1">
      <c r="A75" s="119"/>
      <c r="B75" s="93"/>
      <c r="C75" s="93"/>
      <c r="D75" s="93"/>
      <c r="E75" s="93"/>
      <c r="F75" s="93"/>
      <c r="G75" s="36"/>
      <c r="H75" s="36"/>
      <c r="I75" s="36"/>
    </row>
    <row r="76" spans="1:9" s="95" customFormat="1">
      <c r="A76" s="186"/>
      <c r="B76" s="187"/>
      <c r="C76" s="93"/>
      <c r="D76" s="93"/>
      <c r="E76" s="93"/>
      <c r="F76" s="93"/>
      <c r="G76" s="36"/>
      <c r="H76" s="36"/>
      <c r="I76" s="36"/>
    </row>
    <row r="77" spans="1:9" s="95" customFormat="1">
      <c r="A77" s="119"/>
      <c r="B77" s="93"/>
      <c r="C77" s="93"/>
      <c r="D77" s="93"/>
      <c r="E77" s="93"/>
      <c r="F77" s="93"/>
      <c r="G77" s="36"/>
      <c r="H77" s="36"/>
      <c r="I77" s="36"/>
    </row>
    <row r="78" spans="1:9" s="95" customFormat="1">
      <c r="A78" s="119"/>
      <c r="B78" s="93"/>
      <c r="C78" s="93"/>
      <c r="D78" s="93"/>
      <c r="E78" s="93"/>
      <c r="F78" s="93"/>
      <c r="G78" s="36"/>
      <c r="H78" s="36"/>
      <c r="I78" s="36"/>
    </row>
    <row r="79" spans="1:9" s="95" customFormat="1">
      <c r="A79" s="119"/>
      <c r="B79" s="93"/>
      <c r="C79" s="93"/>
      <c r="D79" s="93"/>
      <c r="E79" s="93"/>
      <c r="F79" s="93"/>
      <c r="G79" s="36"/>
      <c r="H79" s="36"/>
      <c r="I79" s="36"/>
    </row>
    <row r="80" spans="1:9" s="95" customFormat="1">
      <c r="A80" s="119"/>
      <c r="B80" s="93"/>
      <c r="C80" s="93"/>
      <c r="D80" s="93"/>
      <c r="E80" s="93"/>
      <c r="F80" s="93"/>
      <c r="G80" s="36"/>
      <c r="H80" s="36"/>
      <c r="I80" s="36"/>
    </row>
    <row r="81" spans="1:9" s="95" customFormat="1">
      <c r="A81" s="119"/>
      <c r="B81" s="186"/>
      <c r="C81" s="93"/>
      <c r="D81" s="93"/>
      <c r="E81" s="93"/>
      <c r="F81" s="93"/>
      <c r="G81" s="36"/>
      <c r="H81" s="36"/>
      <c r="I81" s="36"/>
    </row>
    <row r="82" spans="1:9" s="95" customFormat="1">
      <c r="A82" s="119"/>
      <c r="B82" s="187"/>
      <c r="C82" s="93"/>
      <c r="D82" s="93"/>
      <c r="E82" s="93"/>
      <c r="F82" s="93"/>
      <c r="G82" s="36"/>
      <c r="H82" s="36"/>
      <c r="I82" s="36"/>
    </row>
    <row r="83" spans="1:9" s="95" customFormat="1">
      <c r="A83" s="119"/>
      <c r="B83" s="93"/>
      <c r="C83" s="93"/>
      <c r="D83" s="93"/>
      <c r="E83" s="93"/>
      <c r="F83" s="93"/>
      <c r="G83" s="36"/>
      <c r="H83" s="36"/>
      <c r="I83" s="36"/>
    </row>
    <row r="84" spans="1:9" s="95" customFormat="1">
      <c r="A84" s="119"/>
      <c r="B84" s="186"/>
      <c r="C84" s="93"/>
      <c r="D84" s="93"/>
      <c r="E84" s="93"/>
      <c r="F84" s="93"/>
      <c r="G84" s="36"/>
      <c r="H84" s="36"/>
      <c r="I84" s="36"/>
    </row>
    <row r="85" spans="1:9" s="95" customFormat="1">
      <c r="A85" s="119"/>
      <c r="B85" s="93"/>
      <c r="C85" s="93"/>
      <c r="D85" s="93"/>
      <c r="E85" s="93"/>
      <c r="F85" s="93"/>
      <c r="G85" s="36"/>
      <c r="H85" s="36"/>
      <c r="I85" s="36"/>
    </row>
    <row r="86" spans="1:9" s="95" customFormat="1">
      <c r="A86" s="119"/>
      <c r="B86" s="93"/>
      <c r="C86" s="93"/>
      <c r="D86" s="93"/>
      <c r="E86" s="93"/>
      <c r="F86" s="93"/>
      <c r="G86" s="36"/>
      <c r="H86" s="36"/>
      <c r="I86" s="36"/>
    </row>
    <row r="87" spans="1:9" s="95" customFormat="1">
      <c r="A87" s="119"/>
      <c r="B87" s="93"/>
      <c r="C87" s="93"/>
      <c r="D87" s="93"/>
      <c r="E87" s="93"/>
      <c r="F87" s="93"/>
      <c r="G87" s="36"/>
      <c r="H87" s="36"/>
      <c r="I87" s="36"/>
    </row>
    <row r="88" spans="1:9" s="95" customFormat="1">
      <c r="A88" s="119"/>
      <c r="B88" s="93"/>
      <c r="C88" s="93"/>
      <c r="D88" s="93"/>
      <c r="E88" s="93"/>
      <c r="F88" s="93"/>
      <c r="G88" s="36"/>
      <c r="H88" s="36"/>
      <c r="I88" s="36"/>
    </row>
    <row r="89" spans="1:9" s="95" customFormat="1">
      <c r="A89" s="119"/>
      <c r="B89" s="186"/>
      <c r="C89" s="93"/>
      <c r="D89" s="93"/>
      <c r="E89" s="93"/>
      <c r="F89" s="93"/>
      <c r="G89" s="36"/>
      <c r="H89" s="188"/>
      <c r="I89" s="36"/>
    </row>
    <row r="90" spans="1:9" s="95" customFormat="1">
      <c r="A90" s="119"/>
      <c r="B90" s="93"/>
      <c r="C90" s="93"/>
      <c r="D90" s="93"/>
      <c r="E90" s="93"/>
      <c r="F90" s="93"/>
      <c r="G90" s="36"/>
      <c r="H90" s="36"/>
      <c r="I90" s="36"/>
    </row>
    <row r="91" spans="1:9" s="95" customFormat="1">
      <c r="A91" s="119"/>
      <c r="B91" s="93"/>
      <c r="C91" s="93"/>
      <c r="D91" s="93"/>
      <c r="E91" s="93"/>
      <c r="F91" s="93"/>
      <c r="G91" s="36"/>
      <c r="H91" s="36"/>
      <c r="I91" s="36"/>
    </row>
    <row r="92" spans="1:9" s="95" customFormat="1">
      <c r="A92" s="119"/>
      <c r="B92" s="186"/>
      <c r="C92" s="93"/>
      <c r="D92" s="93"/>
      <c r="E92" s="93"/>
      <c r="F92" s="93"/>
      <c r="G92" s="36"/>
      <c r="H92" s="37"/>
      <c r="I92" s="36"/>
    </row>
    <row r="93" spans="1:9" s="95" customFormat="1">
      <c r="A93" s="119"/>
      <c r="B93" s="93"/>
      <c r="C93" s="93"/>
      <c r="D93" s="93"/>
      <c r="E93" s="93"/>
      <c r="F93" s="93"/>
      <c r="G93" s="36"/>
      <c r="H93" s="36"/>
      <c r="I93" s="36"/>
    </row>
    <row r="94" spans="1:9" s="95" customFormat="1">
      <c r="A94" s="186"/>
      <c r="B94" s="187"/>
      <c r="C94" s="93"/>
      <c r="D94" s="93"/>
      <c r="E94" s="93"/>
      <c r="F94" s="93"/>
      <c r="G94" s="36"/>
      <c r="H94" s="36"/>
      <c r="I94" s="36"/>
    </row>
    <row r="95" spans="1:9" s="95" customFormat="1">
      <c r="A95" s="119"/>
      <c r="B95" s="187"/>
      <c r="C95" s="93"/>
      <c r="D95" s="93"/>
      <c r="E95" s="93"/>
      <c r="F95" s="93"/>
      <c r="G95" s="36"/>
      <c r="H95" s="36"/>
      <c r="I95" s="36"/>
    </row>
    <row r="96" spans="1:9" s="95" customFormat="1">
      <c r="A96" s="190"/>
      <c r="B96" s="93"/>
      <c r="C96" s="93"/>
      <c r="D96" s="93"/>
      <c r="E96" s="93"/>
      <c r="F96" s="93"/>
      <c r="G96" s="36"/>
      <c r="H96" s="36"/>
      <c r="I96" s="36"/>
    </row>
    <row r="97" spans="1:9" s="95" customFormat="1">
      <c r="A97" s="186"/>
      <c r="B97" s="93"/>
      <c r="C97" s="93"/>
      <c r="D97" s="93"/>
      <c r="E97" s="93"/>
      <c r="F97" s="93"/>
      <c r="G97" s="36"/>
      <c r="H97" s="36"/>
      <c r="I97" s="36"/>
    </row>
    <row r="98" spans="1:9" s="95" customFormat="1">
      <c r="A98" s="190"/>
      <c r="B98" s="93"/>
      <c r="C98" s="93"/>
      <c r="D98" s="93"/>
      <c r="E98" s="93"/>
      <c r="F98" s="93"/>
      <c r="G98" s="36"/>
      <c r="H98" s="36"/>
      <c r="I98" s="36"/>
    </row>
    <row r="99" spans="1:9" s="95" customFormat="1">
      <c r="A99" s="190"/>
      <c r="B99" s="93"/>
      <c r="C99" s="93"/>
      <c r="D99" s="93"/>
      <c r="E99" s="93"/>
      <c r="F99" s="93"/>
      <c r="G99" s="36"/>
      <c r="H99" s="36"/>
      <c r="I99" s="36"/>
    </row>
    <row r="100" spans="1:9" s="95" customFormat="1">
      <c r="A100" s="119"/>
      <c r="B100" s="93"/>
      <c r="C100" s="93"/>
      <c r="D100" s="93"/>
      <c r="E100" s="93"/>
      <c r="F100" s="93"/>
      <c r="G100" s="36"/>
      <c r="H100" s="36"/>
      <c r="I100" s="36"/>
    </row>
    <row r="101" spans="1:9" s="95" customFormat="1">
      <c r="A101" s="119"/>
      <c r="B101" s="93"/>
      <c r="C101" s="93"/>
      <c r="D101" s="93"/>
      <c r="E101" s="93"/>
      <c r="F101" s="93"/>
      <c r="G101" s="36"/>
      <c r="H101" s="36"/>
      <c r="I101" s="36"/>
    </row>
    <row r="102" spans="1:9" s="95" customFormat="1">
      <c r="A102" s="119"/>
      <c r="B102" s="93"/>
      <c r="C102" s="93"/>
      <c r="D102" s="93"/>
      <c r="E102" s="93"/>
      <c r="F102" s="93"/>
      <c r="G102" s="36"/>
      <c r="H102" s="36"/>
      <c r="I102" s="36"/>
    </row>
    <row r="103" spans="1:9" s="95" customFormat="1">
      <c r="A103" s="119"/>
      <c r="B103" s="93"/>
      <c r="C103" s="93"/>
      <c r="D103" s="93"/>
      <c r="E103" s="93"/>
      <c r="F103" s="93"/>
      <c r="G103" s="36"/>
      <c r="H103" s="36"/>
      <c r="I103" s="36"/>
    </row>
    <row r="104" spans="1:9" s="95" customFormat="1">
      <c r="A104" s="119"/>
      <c r="B104" s="93"/>
      <c r="C104" s="93"/>
      <c r="D104" s="93"/>
      <c r="E104" s="93"/>
      <c r="F104" s="93"/>
      <c r="G104" s="36"/>
      <c r="H104" s="36"/>
      <c r="I104" s="36"/>
    </row>
    <row r="105" spans="1:9" s="95" customFormat="1">
      <c r="A105" s="119"/>
      <c r="B105" s="93"/>
      <c r="C105" s="93"/>
      <c r="D105" s="93"/>
      <c r="E105" s="93"/>
      <c r="F105" s="93"/>
      <c r="G105" s="36"/>
      <c r="H105" s="36"/>
      <c r="I105" s="36"/>
    </row>
    <row r="106" spans="1:9" s="95" customFormat="1">
      <c r="A106" s="119"/>
      <c r="B106" s="93"/>
      <c r="C106" s="93"/>
      <c r="D106" s="93"/>
      <c r="E106" s="93"/>
      <c r="F106" s="93"/>
      <c r="G106" s="36"/>
      <c r="H106" s="36"/>
      <c r="I106" s="36"/>
    </row>
    <row r="107" spans="1:9" s="95" customFormat="1">
      <c r="A107" s="119"/>
      <c r="B107" s="93"/>
      <c r="C107" s="93"/>
      <c r="D107" s="93"/>
      <c r="E107" s="93"/>
      <c r="F107" s="93"/>
      <c r="G107" s="36"/>
      <c r="H107" s="36"/>
      <c r="I107" s="36"/>
    </row>
    <row r="108" spans="1:9" s="95" customFormat="1">
      <c r="A108" s="119"/>
      <c r="B108" s="93"/>
      <c r="C108" s="93"/>
      <c r="D108" s="93"/>
      <c r="E108" s="93"/>
      <c r="F108" s="93"/>
      <c r="G108" s="36"/>
      <c r="H108" s="36"/>
      <c r="I108" s="36"/>
    </row>
    <row r="109" spans="1:9" s="95" customFormat="1">
      <c r="A109" s="119"/>
      <c r="B109" s="93"/>
      <c r="C109" s="38"/>
      <c r="D109" s="191"/>
      <c r="E109" s="93"/>
      <c r="F109" s="93"/>
      <c r="G109" s="36"/>
      <c r="H109" s="36"/>
      <c r="I109" s="36"/>
    </row>
    <row r="110" spans="1:9" s="95" customFormat="1">
      <c r="A110" s="119"/>
      <c r="B110" s="93"/>
      <c r="C110" s="93"/>
      <c r="D110" s="93"/>
      <c r="E110" s="93"/>
      <c r="F110" s="93"/>
      <c r="G110" s="36"/>
      <c r="H110" s="36"/>
      <c r="I110" s="36"/>
    </row>
    <row r="111" spans="1:9" s="95" customFormat="1">
      <c r="A111" s="119"/>
      <c r="B111" s="93"/>
      <c r="C111" s="93"/>
      <c r="D111" s="93"/>
      <c r="E111" s="93"/>
      <c r="F111" s="93"/>
      <c r="G111" s="36"/>
      <c r="H111" s="36"/>
      <c r="I111" s="36"/>
    </row>
    <row r="112" spans="1:9" s="95" customFormat="1">
      <c r="A112" s="119"/>
      <c r="B112" s="93"/>
      <c r="C112" s="93"/>
      <c r="D112" s="93"/>
      <c r="E112" s="93"/>
      <c r="F112" s="93"/>
      <c r="G112" s="36"/>
      <c r="H112" s="36"/>
      <c r="I112" s="36"/>
    </row>
    <row r="113" spans="1:9" s="95" customFormat="1">
      <c r="A113" s="119"/>
      <c r="B113" s="93"/>
      <c r="C113" s="93"/>
      <c r="D113" s="93"/>
      <c r="E113" s="93"/>
      <c r="F113" s="188"/>
      <c r="G113" s="255"/>
      <c r="H113" s="255"/>
      <c r="I113" s="177"/>
    </row>
    <row r="114" spans="1:9" s="95" customFormat="1">
      <c r="A114" s="119"/>
      <c r="B114" s="93"/>
      <c r="C114" s="93"/>
      <c r="D114" s="93"/>
      <c r="E114" s="93"/>
      <c r="F114" s="93"/>
      <c r="G114" s="255"/>
      <c r="H114" s="255"/>
      <c r="I114" s="189"/>
    </row>
    <row r="115" spans="1:9" s="95" customFormat="1">
      <c r="A115" s="119"/>
      <c r="B115" s="93"/>
      <c r="C115" s="93"/>
      <c r="D115" s="93"/>
      <c r="E115" s="93"/>
      <c r="F115" s="93"/>
      <c r="G115" s="36"/>
      <c r="H115" s="36"/>
      <c r="I115" s="36"/>
    </row>
    <row r="116" spans="1:9" s="95" customFormat="1">
      <c r="A116" s="119"/>
      <c r="B116" s="93"/>
      <c r="C116" s="93"/>
      <c r="D116" s="93"/>
      <c r="E116" s="93"/>
      <c r="F116" s="93"/>
      <c r="G116" s="36"/>
      <c r="H116" s="36"/>
      <c r="I116" s="36"/>
    </row>
    <row r="117" spans="1:9" s="95" customFormat="1">
      <c r="A117" s="119"/>
      <c r="B117" s="93"/>
      <c r="C117" s="93"/>
      <c r="D117" s="93"/>
      <c r="E117" s="93"/>
      <c r="F117" s="93"/>
      <c r="G117" s="36"/>
      <c r="H117" s="36"/>
      <c r="I117" s="36"/>
    </row>
    <row r="118" spans="1:9" s="95" customFormat="1">
      <c r="A118" s="119"/>
      <c r="B118" s="119"/>
      <c r="C118" s="93"/>
      <c r="D118" s="93"/>
      <c r="E118" s="93"/>
      <c r="F118" s="93"/>
      <c r="G118" s="36"/>
      <c r="H118" s="36"/>
      <c r="I118" s="36"/>
    </row>
    <row r="119" spans="1:9" s="95" customFormat="1">
      <c r="A119" s="119"/>
      <c r="B119" s="119"/>
      <c r="C119" s="93"/>
      <c r="D119" s="93"/>
      <c r="E119" s="93"/>
      <c r="F119" s="93"/>
      <c r="G119" s="36"/>
      <c r="H119" s="36"/>
      <c r="I119" s="36"/>
    </row>
    <row r="120" spans="1:9" s="95" customFormat="1">
      <c r="A120" s="119"/>
      <c r="B120" s="119"/>
      <c r="C120" s="93"/>
      <c r="D120" s="93"/>
      <c r="E120" s="93"/>
      <c r="F120" s="93"/>
      <c r="G120" s="36"/>
      <c r="H120" s="36"/>
      <c r="I120" s="36"/>
    </row>
    <row r="121" spans="1:9" s="95" customFormat="1">
      <c r="A121" s="119"/>
      <c r="B121" s="119"/>
      <c r="C121" s="93"/>
      <c r="D121" s="93"/>
      <c r="E121" s="93"/>
      <c r="F121" s="93"/>
      <c r="G121" s="36"/>
      <c r="H121" s="36"/>
      <c r="I121" s="36"/>
    </row>
    <row r="122" spans="1:9">
      <c r="A122" s="119"/>
      <c r="B122" s="119"/>
      <c r="C122" s="93"/>
      <c r="D122" s="93"/>
      <c r="E122" s="93"/>
      <c r="F122" s="93"/>
      <c r="G122" s="36"/>
      <c r="H122" s="36"/>
      <c r="I122" s="36"/>
    </row>
    <row r="123" spans="1:9">
      <c r="A123" s="119"/>
      <c r="B123" s="119"/>
      <c r="C123" s="93"/>
      <c r="D123" s="93"/>
      <c r="E123" s="93"/>
      <c r="F123" s="93"/>
      <c r="G123" s="36"/>
      <c r="H123" s="36"/>
      <c r="I123" s="36"/>
    </row>
    <row r="124" spans="1:9">
      <c r="A124" s="119"/>
      <c r="B124" s="119"/>
      <c r="C124" s="93"/>
      <c r="D124" s="93"/>
      <c r="E124" s="93"/>
      <c r="F124" s="93"/>
      <c r="G124" s="36"/>
      <c r="H124" s="36"/>
      <c r="I124" s="36"/>
    </row>
    <row r="125" spans="1:9">
      <c r="A125" s="39"/>
      <c r="B125" s="119"/>
      <c r="C125" s="93"/>
      <c r="D125" s="93"/>
      <c r="E125" s="93"/>
      <c r="F125" s="93"/>
      <c r="G125" s="36"/>
      <c r="H125" s="36"/>
      <c r="I125" s="36"/>
    </row>
    <row r="126" spans="1:9">
      <c r="A126" s="39"/>
      <c r="B126" s="119"/>
      <c r="C126" s="93"/>
      <c r="D126" s="93"/>
      <c r="E126" s="93"/>
      <c r="F126" s="93"/>
      <c r="G126" s="36"/>
      <c r="H126" s="36"/>
      <c r="I126" s="36"/>
    </row>
    <row r="127" spans="1:9" s="172" customFormat="1">
      <c r="A127" s="119"/>
      <c r="B127" s="39"/>
      <c r="C127" s="38"/>
      <c r="D127" s="38"/>
      <c r="E127" s="38"/>
      <c r="F127" s="38"/>
      <c r="G127" s="36"/>
      <c r="H127" s="36"/>
      <c r="I127" s="36"/>
    </row>
    <row r="128" spans="1:9">
      <c r="A128" s="39"/>
      <c r="B128" s="93"/>
      <c r="C128" s="93"/>
      <c r="D128" s="93"/>
      <c r="E128" s="93"/>
      <c r="F128" s="93"/>
      <c r="G128" s="36"/>
      <c r="H128" s="192"/>
      <c r="I128" s="36"/>
    </row>
    <row r="129" spans="1:9">
      <c r="A129" s="119"/>
      <c r="B129" s="93"/>
      <c r="C129" s="93"/>
      <c r="D129" s="93"/>
      <c r="E129" s="93"/>
      <c r="F129" s="93"/>
      <c r="G129" s="36"/>
      <c r="H129" s="188"/>
      <c r="I129" s="36"/>
    </row>
    <row r="130" spans="1:9">
      <c r="A130" s="119"/>
      <c r="B130" s="93"/>
      <c r="C130" s="93"/>
      <c r="D130" s="93"/>
      <c r="E130" s="114"/>
      <c r="F130" s="188"/>
      <c r="G130" s="36"/>
      <c r="H130" s="192"/>
      <c r="I130" s="36"/>
    </row>
    <row r="131" spans="1:9">
      <c r="A131" s="119"/>
      <c r="B131" s="93"/>
      <c r="C131" s="93"/>
      <c r="D131" s="93"/>
      <c r="E131" s="93"/>
      <c r="F131" s="114"/>
      <c r="G131" s="36"/>
      <c r="H131" s="188"/>
      <c r="I131" s="36"/>
    </row>
    <row r="132" spans="1:9">
      <c r="A132" s="119"/>
      <c r="B132" s="93"/>
      <c r="C132" s="93"/>
      <c r="D132" s="93"/>
      <c r="E132" s="93"/>
      <c r="F132" s="93"/>
      <c r="G132" s="36"/>
      <c r="H132" s="188"/>
      <c r="I132" s="36"/>
    </row>
    <row r="133" spans="1:9">
      <c r="A133" s="119"/>
      <c r="B133" s="93"/>
      <c r="C133" s="93"/>
      <c r="D133" s="93"/>
      <c r="E133" s="254"/>
      <c r="F133" s="254"/>
      <c r="G133" s="36"/>
      <c r="H133" s="192"/>
      <c r="I133" s="36"/>
    </row>
    <row r="134" spans="1:9">
      <c r="A134" s="119"/>
      <c r="B134" s="93"/>
      <c r="C134" s="93"/>
      <c r="D134" s="93"/>
      <c r="E134" s="93"/>
      <c r="F134" s="93"/>
      <c r="G134" s="36"/>
      <c r="H134" s="188"/>
      <c r="I134" s="36"/>
    </row>
    <row r="135" spans="1:9">
      <c r="A135" s="177"/>
      <c r="B135" s="193"/>
      <c r="C135" s="193"/>
      <c r="D135" s="193"/>
      <c r="E135" s="193"/>
      <c r="F135" s="193"/>
      <c r="G135" s="36"/>
      <c r="H135" s="192"/>
      <c r="I135" s="36"/>
    </row>
    <row r="136" spans="1:9">
      <c r="A136" s="119"/>
      <c r="B136" s="93"/>
      <c r="C136" s="93"/>
      <c r="D136" s="93"/>
      <c r="E136" s="93"/>
      <c r="F136" s="188"/>
      <c r="G136" s="36"/>
      <c r="H136" s="192"/>
      <c r="I136" s="36"/>
    </row>
    <row r="137" spans="1:9">
      <c r="A137" s="119"/>
      <c r="B137" s="93"/>
      <c r="C137" s="93"/>
      <c r="D137" s="93"/>
      <c r="E137" s="93"/>
      <c r="F137" s="93"/>
      <c r="G137" s="176"/>
      <c r="H137" s="176"/>
      <c r="I137" s="176"/>
    </row>
    <row r="138" spans="1:9">
      <c r="A138" s="119"/>
      <c r="B138" s="93"/>
      <c r="C138" s="93"/>
      <c r="D138" s="93"/>
      <c r="E138" s="93"/>
      <c r="F138" s="93"/>
      <c r="G138" s="176"/>
      <c r="H138" s="176"/>
      <c r="I138" s="176"/>
    </row>
    <row r="139" spans="1:9">
      <c r="A139" s="119"/>
      <c r="B139" s="93"/>
      <c r="C139" s="93"/>
      <c r="D139" s="93"/>
      <c r="E139" s="93"/>
      <c r="F139" s="93"/>
      <c r="G139" s="176"/>
      <c r="H139" s="176"/>
      <c r="I139" s="176"/>
    </row>
    <row r="140" spans="1:9">
      <c r="A140" s="119"/>
      <c r="B140" s="93"/>
      <c r="C140" s="93"/>
      <c r="D140" s="93"/>
      <c r="E140" s="93"/>
      <c r="F140" s="93"/>
      <c r="G140" s="176"/>
      <c r="H140" s="176"/>
      <c r="I140" s="176"/>
    </row>
    <row r="141" spans="1:9">
      <c r="A141" s="119"/>
      <c r="B141" s="93"/>
      <c r="C141" s="93"/>
      <c r="D141" s="93"/>
      <c r="E141" s="93"/>
      <c r="F141" s="93"/>
      <c r="G141" s="176"/>
      <c r="H141" s="176"/>
      <c r="I141" s="176"/>
    </row>
    <row r="150" spans="1:9">
      <c r="A150" s="80"/>
      <c r="B150" s="80"/>
      <c r="C150" s="80"/>
      <c r="D150" s="80"/>
      <c r="E150" s="80"/>
      <c r="F150" s="80"/>
      <c r="G150" s="80"/>
      <c r="H150" s="80"/>
      <c r="I150" s="80"/>
    </row>
    <row r="151" spans="1:9">
      <c r="A151" s="80"/>
      <c r="B151" s="80"/>
      <c r="C151" s="80"/>
      <c r="D151" s="80"/>
      <c r="E151" s="80"/>
      <c r="F151" s="80"/>
      <c r="G151" s="80"/>
      <c r="H151" s="80"/>
      <c r="I151" s="80"/>
    </row>
    <row r="152" spans="1:9">
      <c r="A152" s="80"/>
      <c r="B152" s="80"/>
      <c r="C152" s="80"/>
      <c r="D152" s="80"/>
      <c r="E152" s="80"/>
      <c r="F152" s="80"/>
      <c r="G152" s="80"/>
      <c r="H152" s="80"/>
      <c r="I152" s="80"/>
    </row>
    <row r="153" spans="1:9">
      <c r="A153" s="80"/>
      <c r="B153" s="80"/>
      <c r="C153" s="80"/>
      <c r="D153" s="80"/>
      <c r="E153" s="80"/>
      <c r="F153" s="80"/>
      <c r="G153" s="80"/>
      <c r="H153" s="80"/>
      <c r="I153" s="80"/>
    </row>
    <row r="154" spans="1:9">
      <c r="A154" s="80"/>
      <c r="B154" s="80"/>
      <c r="C154" s="80"/>
      <c r="D154" s="80"/>
      <c r="E154" s="80"/>
      <c r="F154" s="80"/>
      <c r="G154" s="80"/>
      <c r="H154" s="80"/>
      <c r="I154" s="80"/>
    </row>
    <row r="155" spans="1:9">
      <c r="A155" s="80"/>
      <c r="B155" s="80"/>
      <c r="C155" s="80"/>
      <c r="D155" s="80"/>
      <c r="E155" s="80"/>
      <c r="F155" s="80"/>
      <c r="G155" s="80"/>
      <c r="H155" s="80"/>
      <c r="I155" s="80"/>
    </row>
    <row r="156" spans="1:9">
      <c r="A156" s="80"/>
      <c r="B156" s="80"/>
      <c r="C156" s="80"/>
      <c r="D156" s="80"/>
      <c r="E156" s="80"/>
      <c r="F156" s="80"/>
      <c r="G156" s="80"/>
      <c r="H156" s="80"/>
      <c r="I156" s="80"/>
    </row>
    <row r="157" spans="1:9">
      <c r="A157" s="80"/>
      <c r="B157" s="80"/>
      <c r="C157" s="80"/>
      <c r="D157" s="80"/>
      <c r="E157" s="80"/>
      <c r="F157" s="80"/>
      <c r="G157" s="80"/>
      <c r="H157" s="80"/>
      <c r="I157" s="80"/>
    </row>
    <row r="158" spans="1:9">
      <c r="A158" s="80"/>
      <c r="B158" s="80"/>
      <c r="C158" s="80"/>
      <c r="D158" s="80"/>
      <c r="E158" s="80"/>
      <c r="F158" s="80"/>
      <c r="G158" s="80"/>
      <c r="H158" s="80"/>
      <c r="I158" s="80"/>
    </row>
    <row r="159" spans="1:9">
      <c r="A159" s="80"/>
      <c r="B159" s="80"/>
      <c r="C159" s="80"/>
      <c r="D159" s="80"/>
      <c r="E159" s="80"/>
      <c r="F159" s="80"/>
      <c r="G159" s="80"/>
      <c r="H159" s="80"/>
      <c r="I159" s="80"/>
    </row>
    <row r="160" spans="1:9">
      <c r="A160" s="80"/>
      <c r="B160" s="80"/>
      <c r="C160" s="80"/>
      <c r="D160" s="80"/>
      <c r="E160" s="80"/>
      <c r="F160" s="80"/>
      <c r="G160" s="80"/>
      <c r="H160" s="80"/>
      <c r="I160" s="80"/>
    </row>
    <row r="161" spans="1:9">
      <c r="A161" s="80"/>
      <c r="B161" s="80"/>
      <c r="C161" s="80"/>
      <c r="D161" s="80"/>
      <c r="E161" s="80"/>
      <c r="F161" s="80"/>
      <c r="G161" s="80"/>
      <c r="H161" s="80"/>
      <c r="I161" s="80"/>
    </row>
    <row r="162" spans="1:9">
      <c r="A162" s="80"/>
      <c r="B162" s="80"/>
      <c r="C162" s="80"/>
      <c r="D162" s="80"/>
      <c r="E162" s="80"/>
      <c r="F162" s="80"/>
      <c r="G162" s="80"/>
      <c r="H162" s="80"/>
      <c r="I162" s="80"/>
    </row>
  </sheetData>
  <sheetProtection password="CA86" sheet="1" objects="1" scenarios="1"/>
  <mergeCells count="9">
    <mergeCell ref="E133:F133"/>
    <mergeCell ref="G113:G114"/>
    <mergeCell ref="H113:H114"/>
    <mergeCell ref="A1:I1"/>
    <mergeCell ref="A3:I3"/>
    <mergeCell ref="A7:F7"/>
    <mergeCell ref="A45:A49"/>
    <mergeCell ref="G70:G71"/>
    <mergeCell ref="H70:H71"/>
  </mergeCells>
  <phoneticPr fontId="1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showGridLines="0" workbookViewId="0">
      <selection sqref="A1:K1"/>
    </sheetView>
  </sheetViews>
  <sheetFormatPr defaultRowHeight="13.5"/>
  <cols>
    <col min="1" max="1" width="3.25" style="118" customWidth="1"/>
    <col min="2" max="4" width="2.25" style="117" customWidth="1"/>
    <col min="5" max="5" width="12.625" style="117" customWidth="1"/>
    <col min="6" max="6" width="14.375" style="117" customWidth="1"/>
    <col min="7" max="9" width="13.125" style="194" customWidth="1"/>
    <col min="10" max="11" width="13.125" style="195" customWidth="1"/>
    <col min="12" max="16384" width="9" style="80"/>
  </cols>
  <sheetData>
    <row r="1" spans="1:11" ht="18.75">
      <c r="A1" s="256" t="s">
        <v>76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4.25" customHeight="1">
      <c r="A2" s="119"/>
      <c r="B2" s="119"/>
      <c r="C2" s="119"/>
      <c r="D2" s="119"/>
      <c r="E2" s="119"/>
      <c r="F2" s="119"/>
      <c r="G2" s="119"/>
      <c r="H2" s="119"/>
      <c r="I2" s="119"/>
    </row>
    <row r="3" spans="1:11" ht="14.25" customHeight="1">
      <c r="A3" s="257" t="s">
        <v>227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9" customHeight="1">
      <c r="A4" s="174"/>
      <c r="B4" s="174"/>
      <c r="C4" s="174"/>
      <c r="D4" s="174"/>
      <c r="E4" s="174"/>
      <c r="F4" s="174"/>
      <c r="G4" s="174"/>
      <c r="H4" s="174"/>
      <c r="I4" s="174"/>
    </row>
    <row r="5" spans="1:11" ht="14.25" customHeight="1">
      <c r="A5" s="175" t="s">
        <v>77</v>
      </c>
      <c r="B5" s="174"/>
      <c r="C5" s="174"/>
      <c r="D5" s="174"/>
      <c r="E5" s="174"/>
      <c r="F5" s="174"/>
      <c r="G5" s="174"/>
      <c r="H5" s="174"/>
      <c r="I5" s="119"/>
    </row>
    <row r="6" spans="1:11" ht="14.25" customHeight="1">
      <c r="A6" s="119"/>
      <c r="B6" s="93"/>
      <c r="C6" s="93"/>
      <c r="D6" s="93"/>
      <c r="E6" s="93"/>
      <c r="F6" s="93"/>
      <c r="G6" s="176"/>
      <c r="H6" s="176"/>
      <c r="I6" s="177"/>
      <c r="K6" s="119" t="s">
        <v>78</v>
      </c>
    </row>
    <row r="7" spans="1:11" s="179" customFormat="1" ht="18" customHeight="1">
      <c r="A7" s="258" t="s">
        <v>228</v>
      </c>
      <c r="B7" s="259"/>
      <c r="C7" s="259"/>
      <c r="D7" s="259"/>
      <c r="E7" s="259"/>
      <c r="F7" s="260"/>
      <c r="G7" s="178" t="s">
        <v>4</v>
      </c>
      <c r="H7" s="178" t="s">
        <v>5</v>
      </c>
      <c r="I7" s="178" t="s">
        <v>6</v>
      </c>
      <c r="J7" s="196" t="s">
        <v>7</v>
      </c>
      <c r="K7" s="178" t="s">
        <v>8</v>
      </c>
    </row>
    <row r="8" spans="1:11" ht="14.25" customHeight="1">
      <c r="A8" s="180"/>
      <c r="B8" s="181"/>
      <c r="C8" s="197" t="s">
        <v>82</v>
      </c>
      <c r="D8" s="197"/>
      <c r="E8" s="197"/>
      <c r="F8" s="197"/>
      <c r="G8" s="27">
        <v>10503274</v>
      </c>
      <c r="H8" s="27">
        <v>0</v>
      </c>
      <c r="I8" s="28">
        <f>G8+H8</f>
        <v>10503274</v>
      </c>
      <c r="K8" s="198">
        <f>I8-J8</f>
        <v>10503274</v>
      </c>
    </row>
    <row r="9" spans="1:11" ht="14.25" customHeight="1">
      <c r="A9" s="199" t="s">
        <v>229</v>
      </c>
      <c r="B9" s="180" t="s">
        <v>62</v>
      </c>
      <c r="C9" s="197" t="s">
        <v>83</v>
      </c>
      <c r="D9" s="197"/>
      <c r="E9" s="197"/>
      <c r="F9" s="197"/>
      <c r="G9" s="27">
        <v>117972553</v>
      </c>
      <c r="H9" s="27">
        <v>23578594</v>
      </c>
      <c r="I9" s="28">
        <f>G9+H9</f>
        <v>141551147</v>
      </c>
      <c r="K9" s="198">
        <f>I9-J9</f>
        <v>141551147</v>
      </c>
    </row>
    <row r="10" spans="1:11" ht="14.25" customHeight="1">
      <c r="A10" s="199" t="s">
        <v>230</v>
      </c>
      <c r="B10" s="180" t="s">
        <v>63</v>
      </c>
      <c r="C10" s="197" t="s">
        <v>84</v>
      </c>
      <c r="D10" s="197"/>
      <c r="E10" s="197"/>
      <c r="F10" s="197"/>
      <c r="G10" s="27">
        <v>328500</v>
      </c>
      <c r="H10" s="27">
        <v>38000</v>
      </c>
      <c r="I10" s="28">
        <f>G10+H10</f>
        <v>366500</v>
      </c>
      <c r="K10" s="198">
        <f>I10-J10</f>
        <v>366500</v>
      </c>
    </row>
    <row r="11" spans="1:11" ht="14.25" customHeight="1">
      <c r="A11" s="199" t="s">
        <v>188</v>
      </c>
      <c r="B11" s="200"/>
      <c r="C11" s="201" t="s">
        <v>86</v>
      </c>
      <c r="D11" s="201"/>
      <c r="E11" s="201"/>
      <c r="F11" s="201"/>
      <c r="G11" s="31">
        <f>SUM(G8:G10)</f>
        <v>128804327</v>
      </c>
      <c r="H11" s="31">
        <f>SUM(H8:H10)</f>
        <v>23616594</v>
      </c>
      <c r="I11" s="31">
        <f t="shared" ref="I11:I49" si="0">G11+H11</f>
        <v>152420921</v>
      </c>
      <c r="J11" s="26">
        <f>SUM(J8:J10)</f>
        <v>0</v>
      </c>
      <c r="K11" s="202">
        <f t="shared" ref="K11:K49" si="1">I11-J11</f>
        <v>152420921</v>
      </c>
    </row>
    <row r="12" spans="1:11" ht="14.25" customHeight="1">
      <c r="A12" s="199" t="s">
        <v>189</v>
      </c>
      <c r="B12" s="180"/>
      <c r="C12" s="197" t="s">
        <v>244</v>
      </c>
      <c r="D12" s="197"/>
      <c r="E12" s="197"/>
      <c r="F12" s="197"/>
      <c r="G12" s="27">
        <v>84829860</v>
      </c>
      <c r="H12" s="27">
        <v>20738007</v>
      </c>
      <c r="I12" s="28">
        <f t="shared" si="0"/>
        <v>105567867</v>
      </c>
      <c r="K12" s="198">
        <f t="shared" si="1"/>
        <v>105567867</v>
      </c>
    </row>
    <row r="13" spans="1:11" ht="14.25" customHeight="1">
      <c r="A13" s="199" t="s">
        <v>16</v>
      </c>
      <c r="B13" s="180"/>
      <c r="C13" s="197" t="s">
        <v>236</v>
      </c>
      <c r="D13" s="197"/>
      <c r="E13" s="197"/>
      <c r="F13" s="197"/>
      <c r="G13" s="27">
        <v>15964143</v>
      </c>
      <c r="H13" s="27">
        <v>2237581</v>
      </c>
      <c r="I13" s="28">
        <f t="shared" si="0"/>
        <v>18201724</v>
      </c>
      <c r="K13" s="198">
        <f t="shared" si="1"/>
        <v>18201724</v>
      </c>
    </row>
    <row r="14" spans="1:11" ht="14.25" customHeight="1">
      <c r="A14" s="199" t="s">
        <v>19</v>
      </c>
      <c r="B14" s="180" t="s">
        <v>64</v>
      </c>
      <c r="C14" s="197" t="s">
        <v>237</v>
      </c>
      <c r="D14" s="197"/>
      <c r="E14" s="197"/>
      <c r="F14" s="197"/>
      <c r="G14" s="27">
        <v>10897052</v>
      </c>
      <c r="H14" s="27">
        <v>2384324</v>
      </c>
      <c r="I14" s="28">
        <f>G14+H14</f>
        <v>13281376</v>
      </c>
      <c r="K14" s="198">
        <f t="shared" si="1"/>
        <v>13281376</v>
      </c>
    </row>
    <row r="15" spans="1:11" ht="14.25" customHeight="1">
      <c r="A15" s="199" t="s">
        <v>87</v>
      </c>
      <c r="B15" s="180"/>
      <c r="C15" s="197" t="s">
        <v>88</v>
      </c>
      <c r="D15" s="197"/>
      <c r="E15" s="197"/>
      <c r="F15" s="197"/>
      <c r="G15" s="27">
        <v>10151626</v>
      </c>
      <c r="H15" s="27">
        <v>0</v>
      </c>
      <c r="I15" s="28">
        <f t="shared" si="0"/>
        <v>10151626</v>
      </c>
      <c r="K15" s="198">
        <f t="shared" si="1"/>
        <v>10151626</v>
      </c>
    </row>
    <row r="16" spans="1:11" ht="14.25" customHeight="1">
      <c r="A16" s="199" t="s">
        <v>89</v>
      </c>
      <c r="B16" s="180"/>
      <c r="C16" s="197" t="s">
        <v>66</v>
      </c>
      <c r="D16" s="197"/>
      <c r="E16" s="197"/>
      <c r="F16" s="197"/>
      <c r="G16" s="27">
        <v>0</v>
      </c>
      <c r="H16" s="27">
        <v>0</v>
      </c>
      <c r="I16" s="28">
        <f t="shared" si="0"/>
        <v>0</v>
      </c>
      <c r="K16" s="198">
        <f t="shared" si="1"/>
        <v>0</v>
      </c>
    </row>
    <row r="17" spans="1:11" ht="14.25" customHeight="1">
      <c r="A17" s="199" t="s">
        <v>238</v>
      </c>
      <c r="B17" s="180"/>
      <c r="C17" s="197" t="s">
        <v>90</v>
      </c>
      <c r="D17" s="197"/>
      <c r="E17" s="197"/>
      <c r="F17" s="197"/>
      <c r="G17" s="27">
        <v>12959599</v>
      </c>
      <c r="H17" s="27">
        <v>1840083</v>
      </c>
      <c r="I17" s="28">
        <f t="shared" si="0"/>
        <v>14799682</v>
      </c>
      <c r="K17" s="198">
        <f t="shared" si="1"/>
        <v>14799682</v>
      </c>
    </row>
    <row r="18" spans="1:11" ht="14.25" customHeight="1">
      <c r="A18" s="199" t="s">
        <v>91</v>
      </c>
      <c r="B18" s="180"/>
      <c r="C18" s="197" t="s">
        <v>92</v>
      </c>
      <c r="D18" s="197"/>
      <c r="E18" s="197"/>
      <c r="F18" s="197"/>
      <c r="G18" s="27">
        <v>7557249</v>
      </c>
      <c r="H18" s="27">
        <v>1376731</v>
      </c>
      <c r="I18" s="28">
        <f t="shared" si="0"/>
        <v>8933980</v>
      </c>
      <c r="K18" s="198">
        <f t="shared" si="1"/>
        <v>8933980</v>
      </c>
    </row>
    <row r="19" spans="1:11" ht="14.25" customHeight="1">
      <c r="A19" s="180"/>
      <c r="B19" s="180" t="s">
        <v>65</v>
      </c>
      <c r="C19" s="197" t="s">
        <v>93</v>
      </c>
      <c r="D19" s="197"/>
      <c r="E19" s="197"/>
      <c r="F19" s="197"/>
      <c r="G19" s="27">
        <v>0</v>
      </c>
      <c r="H19" s="27">
        <v>0</v>
      </c>
      <c r="I19" s="28">
        <f t="shared" si="0"/>
        <v>0</v>
      </c>
      <c r="K19" s="198">
        <f t="shared" si="1"/>
        <v>0</v>
      </c>
    </row>
    <row r="20" spans="1:11" ht="14.25" customHeight="1">
      <c r="A20" s="180"/>
      <c r="B20" s="200"/>
      <c r="C20" s="201" t="s">
        <v>94</v>
      </c>
      <c r="D20" s="201"/>
      <c r="E20" s="201"/>
      <c r="F20" s="201"/>
      <c r="G20" s="31">
        <f>SUM(G12:G17)-G18+G19</f>
        <v>127245031</v>
      </c>
      <c r="H20" s="31">
        <f>SUM(H12:H17)-H18+H19</f>
        <v>25823264</v>
      </c>
      <c r="I20" s="31">
        <f t="shared" si="0"/>
        <v>153068295</v>
      </c>
      <c r="J20" s="26">
        <f>SUM(J12:J19)</f>
        <v>0</v>
      </c>
      <c r="K20" s="202">
        <f t="shared" si="1"/>
        <v>153068295</v>
      </c>
    </row>
    <row r="21" spans="1:11" ht="16.5" customHeight="1">
      <c r="A21" s="200"/>
      <c r="B21" s="203" t="s">
        <v>74</v>
      </c>
      <c r="C21" s="201"/>
      <c r="D21" s="201"/>
      <c r="E21" s="201"/>
      <c r="F21" s="201" t="s">
        <v>245</v>
      </c>
      <c r="G21" s="31">
        <f>G11-G20</f>
        <v>1559296</v>
      </c>
      <c r="H21" s="31">
        <f>H11-H20</f>
        <v>-2206670</v>
      </c>
      <c r="I21" s="31">
        <f t="shared" si="0"/>
        <v>-647374</v>
      </c>
      <c r="J21" s="26">
        <f>J11-J20</f>
        <v>0</v>
      </c>
      <c r="K21" s="202">
        <f t="shared" si="1"/>
        <v>-647374</v>
      </c>
    </row>
    <row r="22" spans="1:11" ht="14.25" customHeight="1">
      <c r="A22" s="180" t="s">
        <v>246</v>
      </c>
      <c r="B22" s="180"/>
      <c r="C22" s="197" t="s">
        <v>95</v>
      </c>
      <c r="D22" s="197"/>
      <c r="E22" s="197"/>
      <c r="F22" s="197"/>
      <c r="G22" s="27">
        <v>4066</v>
      </c>
      <c r="H22" s="27">
        <v>445</v>
      </c>
      <c r="I22" s="28">
        <f t="shared" si="0"/>
        <v>4511</v>
      </c>
      <c r="K22" s="198">
        <f t="shared" si="1"/>
        <v>4511</v>
      </c>
    </row>
    <row r="23" spans="1:11" ht="14.25" customHeight="1">
      <c r="A23" s="180" t="s">
        <v>241</v>
      </c>
      <c r="B23" s="180" t="s">
        <v>62</v>
      </c>
      <c r="C23" s="197"/>
      <c r="D23" s="197"/>
      <c r="E23" s="197"/>
      <c r="F23" s="197"/>
      <c r="G23" s="27">
        <v>0</v>
      </c>
      <c r="H23" s="27"/>
      <c r="I23" s="28">
        <f t="shared" si="0"/>
        <v>0</v>
      </c>
      <c r="K23" s="198">
        <f t="shared" si="1"/>
        <v>0</v>
      </c>
    </row>
    <row r="24" spans="1:11" ht="14.25" customHeight="1">
      <c r="A24" s="180" t="s">
        <v>16</v>
      </c>
      <c r="B24" s="180" t="s">
        <v>63</v>
      </c>
      <c r="C24" s="197" t="s">
        <v>96</v>
      </c>
      <c r="D24" s="197"/>
      <c r="E24" s="197"/>
      <c r="F24" s="197"/>
      <c r="G24" s="27">
        <v>1680680</v>
      </c>
      <c r="H24" s="27">
        <v>190502</v>
      </c>
      <c r="I24" s="28">
        <f t="shared" si="0"/>
        <v>1871182</v>
      </c>
      <c r="K24" s="198">
        <f t="shared" si="1"/>
        <v>1871182</v>
      </c>
    </row>
    <row r="25" spans="1:11" ht="14.25" customHeight="1">
      <c r="A25" s="180" t="s">
        <v>19</v>
      </c>
      <c r="B25" s="180"/>
      <c r="C25" s="204" t="s">
        <v>242</v>
      </c>
      <c r="D25" s="201"/>
      <c r="E25" s="201"/>
      <c r="F25" s="201"/>
      <c r="G25" s="31">
        <f>SUM(G22:G24)</f>
        <v>1684746</v>
      </c>
      <c r="H25" s="31">
        <f>SUM(H22:H24)</f>
        <v>190947</v>
      </c>
      <c r="I25" s="31">
        <f t="shared" si="0"/>
        <v>1875693</v>
      </c>
      <c r="J25" s="26">
        <f>SUM(J22:J24)</f>
        <v>0</v>
      </c>
      <c r="K25" s="202">
        <f t="shared" si="1"/>
        <v>1875693</v>
      </c>
    </row>
    <row r="26" spans="1:11" ht="14.25" customHeight="1">
      <c r="A26" s="180" t="s">
        <v>97</v>
      </c>
      <c r="B26" s="205"/>
      <c r="C26" s="206" t="s">
        <v>98</v>
      </c>
      <c r="D26" s="197"/>
      <c r="E26" s="197"/>
      <c r="F26" s="197"/>
      <c r="G26" s="27">
        <v>0</v>
      </c>
      <c r="H26" s="27">
        <v>0</v>
      </c>
      <c r="I26" s="28">
        <f t="shared" si="0"/>
        <v>0</v>
      </c>
      <c r="K26" s="198">
        <f t="shared" si="1"/>
        <v>0</v>
      </c>
    </row>
    <row r="27" spans="1:11" ht="14.25" customHeight="1">
      <c r="A27" s="180" t="s">
        <v>87</v>
      </c>
      <c r="B27" s="180" t="s">
        <v>22</v>
      </c>
      <c r="C27" s="206"/>
      <c r="D27" s="197"/>
      <c r="E27" s="197"/>
      <c r="F27" s="197"/>
      <c r="G27" s="27"/>
      <c r="H27" s="27"/>
      <c r="I27" s="28">
        <f t="shared" si="0"/>
        <v>0</v>
      </c>
      <c r="K27" s="198">
        <f t="shared" si="1"/>
        <v>0</v>
      </c>
    </row>
    <row r="28" spans="1:11" ht="14.25" customHeight="1">
      <c r="A28" s="180" t="s">
        <v>89</v>
      </c>
      <c r="B28" s="180" t="s">
        <v>26</v>
      </c>
      <c r="C28" s="197" t="s">
        <v>99</v>
      </c>
      <c r="D28" s="197"/>
      <c r="E28" s="197"/>
      <c r="F28" s="197"/>
      <c r="G28" s="27">
        <v>0</v>
      </c>
      <c r="H28" s="27">
        <v>0</v>
      </c>
      <c r="I28" s="28">
        <f t="shared" si="0"/>
        <v>0</v>
      </c>
      <c r="K28" s="198">
        <f t="shared" si="1"/>
        <v>0</v>
      </c>
    </row>
    <row r="29" spans="1:11" ht="14.25" customHeight="1">
      <c r="A29" s="180" t="s">
        <v>243</v>
      </c>
      <c r="B29" s="207"/>
      <c r="C29" s="204" t="s">
        <v>100</v>
      </c>
      <c r="D29" s="201"/>
      <c r="E29" s="201"/>
      <c r="F29" s="201"/>
      <c r="G29" s="31">
        <f>SUM(G26:G28)</f>
        <v>0</v>
      </c>
      <c r="H29" s="31">
        <f>SUM(H26:H28)</f>
        <v>0</v>
      </c>
      <c r="I29" s="31">
        <f t="shared" si="0"/>
        <v>0</v>
      </c>
      <c r="J29" s="26">
        <f>SUM(J26:J28)</f>
        <v>0</v>
      </c>
      <c r="K29" s="202">
        <f t="shared" si="1"/>
        <v>0</v>
      </c>
    </row>
    <row r="30" spans="1:11" ht="16.5" customHeight="1">
      <c r="A30" s="200" t="s">
        <v>91</v>
      </c>
      <c r="B30" s="204" t="s">
        <v>101</v>
      </c>
      <c r="C30" s="201"/>
      <c r="D30" s="201"/>
      <c r="E30" s="201"/>
      <c r="F30" s="201"/>
      <c r="G30" s="31">
        <f>G25-G29</f>
        <v>1684746</v>
      </c>
      <c r="H30" s="31">
        <f>H25-H29</f>
        <v>190947</v>
      </c>
      <c r="I30" s="31">
        <f t="shared" si="0"/>
        <v>1875693</v>
      </c>
      <c r="J30" s="26">
        <f>J25-J29</f>
        <v>0</v>
      </c>
      <c r="K30" s="202">
        <f t="shared" si="1"/>
        <v>1875693</v>
      </c>
    </row>
    <row r="31" spans="1:11" ht="16.5" customHeight="1">
      <c r="A31" s="203" t="s">
        <v>102</v>
      </c>
      <c r="B31" s="201"/>
      <c r="C31" s="201"/>
      <c r="D31" s="201"/>
      <c r="E31" s="201"/>
      <c r="F31" s="201"/>
      <c r="G31" s="31">
        <f>G21+G30</f>
        <v>3244042</v>
      </c>
      <c r="H31" s="31">
        <f>H21+H30</f>
        <v>-2015723</v>
      </c>
      <c r="I31" s="31">
        <f t="shared" si="0"/>
        <v>1228319</v>
      </c>
      <c r="J31" s="26">
        <f>J21+J30</f>
        <v>0</v>
      </c>
      <c r="K31" s="202">
        <f t="shared" si="1"/>
        <v>1228319</v>
      </c>
    </row>
    <row r="32" spans="1:11" ht="14.25" customHeight="1">
      <c r="A32" s="180"/>
      <c r="B32" s="181"/>
      <c r="C32" s="197" t="s">
        <v>103</v>
      </c>
      <c r="D32" s="197"/>
      <c r="E32" s="197"/>
      <c r="F32" s="197"/>
      <c r="G32" s="27">
        <v>4642000</v>
      </c>
      <c r="H32" s="27">
        <v>0</v>
      </c>
      <c r="I32" s="28">
        <f t="shared" si="0"/>
        <v>4642000</v>
      </c>
      <c r="K32" s="198">
        <f t="shared" si="1"/>
        <v>4642000</v>
      </c>
    </row>
    <row r="33" spans="1:11" ht="14.25" customHeight="1">
      <c r="A33" s="180"/>
      <c r="B33" s="181" t="s">
        <v>62</v>
      </c>
      <c r="C33" s="197" t="s">
        <v>67</v>
      </c>
      <c r="D33" s="197"/>
      <c r="E33" s="197"/>
      <c r="F33" s="197"/>
      <c r="G33" s="27">
        <v>1490000</v>
      </c>
      <c r="H33" s="27">
        <v>0</v>
      </c>
      <c r="I33" s="28">
        <f t="shared" si="0"/>
        <v>1490000</v>
      </c>
      <c r="K33" s="198">
        <f t="shared" si="1"/>
        <v>1490000</v>
      </c>
    </row>
    <row r="34" spans="1:11" ht="14.25" customHeight="1">
      <c r="A34" s="180"/>
      <c r="B34" s="181"/>
      <c r="C34" s="197" t="s">
        <v>105</v>
      </c>
      <c r="D34" s="197"/>
      <c r="E34" s="197"/>
      <c r="F34" s="197"/>
      <c r="G34" s="27">
        <v>0</v>
      </c>
      <c r="H34" s="27">
        <v>0</v>
      </c>
      <c r="I34" s="28">
        <f t="shared" si="0"/>
        <v>0</v>
      </c>
      <c r="K34" s="198">
        <f t="shared" si="1"/>
        <v>0</v>
      </c>
    </row>
    <row r="35" spans="1:11" ht="14.25" customHeight="1">
      <c r="A35" s="180" t="s">
        <v>106</v>
      </c>
      <c r="B35" s="181"/>
      <c r="C35" s="206" t="s">
        <v>107</v>
      </c>
      <c r="D35" s="197"/>
      <c r="E35" s="197"/>
      <c r="F35" s="197"/>
      <c r="G35" s="27">
        <v>0</v>
      </c>
      <c r="H35" s="27">
        <f>SUM(H32:H34)</f>
        <v>0</v>
      </c>
      <c r="I35" s="28">
        <f t="shared" si="0"/>
        <v>0</v>
      </c>
      <c r="K35" s="198">
        <f t="shared" si="1"/>
        <v>0</v>
      </c>
    </row>
    <row r="36" spans="1:11" ht="14.25" customHeight="1">
      <c r="A36" s="180" t="s">
        <v>108</v>
      </c>
      <c r="B36" s="181" t="s">
        <v>63</v>
      </c>
      <c r="C36" s="208" t="s">
        <v>109</v>
      </c>
      <c r="D36" s="209"/>
      <c r="E36" s="209"/>
      <c r="F36" s="209"/>
      <c r="G36" s="29">
        <v>9924000</v>
      </c>
      <c r="H36" s="29">
        <v>1000000</v>
      </c>
      <c r="I36" s="28">
        <f t="shared" si="0"/>
        <v>10924000</v>
      </c>
      <c r="J36" s="28">
        <v>10924000</v>
      </c>
      <c r="K36" s="198">
        <f t="shared" si="1"/>
        <v>0</v>
      </c>
    </row>
    <row r="37" spans="1:11" ht="14.25" customHeight="1">
      <c r="A37" s="180" t="s">
        <v>87</v>
      </c>
      <c r="B37" s="207"/>
      <c r="C37" s="204" t="s">
        <v>110</v>
      </c>
      <c r="D37" s="201"/>
      <c r="E37" s="201"/>
      <c r="F37" s="201"/>
      <c r="G37" s="31">
        <f>SUM(G32:G36)</f>
        <v>16056000</v>
      </c>
      <c r="H37" s="31">
        <f>SUM(H32:H36)</f>
        <v>1000000</v>
      </c>
      <c r="I37" s="31">
        <f t="shared" si="0"/>
        <v>17056000</v>
      </c>
      <c r="J37" s="26">
        <f>SUM(J32:J36)</f>
        <v>10924000</v>
      </c>
      <c r="K37" s="202">
        <f t="shared" si="1"/>
        <v>6132000</v>
      </c>
    </row>
    <row r="38" spans="1:11" ht="14.25" customHeight="1">
      <c r="A38" s="180" t="s">
        <v>89</v>
      </c>
      <c r="B38" s="205"/>
      <c r="C38" s="197" t="s">
        <v>111</v>
      </c>
      <c r="D38" s="197"/>
      <c r="E38" s="197"/>
      <c r="F38" s="197"/>
      <c r="G38" s="27">
        <v>2677</v>
      </c>
      <c r="H38" s="27">
        <v>0</v>
      </c>
      <c r="I38" s="28">
        <f t="shared" si="0"/>
        <v>2677</v>
      </c>
      <c r="K38" s="198">
        <f t="shared" si="1"/>
        <v>2677</v>
      </c>
    </row>
    <row r="39" spans="1:11" ht="14.25" customHeight="1">
      <c r="A39" s="180" t="s">
        <v>238</v>
      </c>
      <c r="B39" s="180" t="s">
        <v>22</v>
      </c>
      <c r="C39" s="206" t="s">
        <v>112</v>
      </c>
      <c r="D39" s="197"/>
      <c r="E39" s="197"/>
      <c r="F39" s="197"/>
      <c r="G39" s="27">
        <v>0</v>
      </c>
      <c r="H39" s="27">
        <v>0</v>
      </c>
      <c r="I39" s="28">
        <f t="shared" si="0"/>
        <v>0</v>
      </c>
      <c r="K39" s="198">
        <f t="shared" si="1"/>
        <v>0</v>
      </c>
    </row>
    <row r="40" spans="1:11" ht="14.25" customHeight="1">
      <c r="A40" s="210" t="s">
        <v>91</v>
      </c>
      <c r="B40" s="181"/>
      <c r="C40" s="206" t="s">
        <v>113</v>
      </c>
      <c r="D40" s="197"/>
      <c r="E40" s="197"/>
      <c r="F40" s="197"/>
      <c r="G40" s="27">
        <v>6132000</v>
      </c>
      <c r="H40" s="27">
        <v>0</v>
      </c>
      <c r="I40" s="28">
        <f t="shared" si="0"/>
        <v>6132000</v>
      </c>
      <c r="K40" s="198">
        <f t="shared" si="1"/>
        <v>6132000</v>
      </c>
    </row>
    <row r="41" spans="1:11" ht="14.25" customHeight="1">
      <c r="A41" s="180"/>
      <c r="B41" s="180" t="s">
        <v>26</v>
      </c>
      <c r="C41" s="209" t="s">
        <v>114</v>
      </c>
      <c r="D41" s="209"/>
      <c r="E41" s="209"/>
      <c r="F41" s="209"/>
      <c r="G41" s="29">
        <v>10924000</v>
      </c>
      <c r="H41" s="29">
        <f>H35-H39</f>
        <v>0</v>
      </c>
      <c r="I41" s="28">
        <f t="shared" si="0"/>
        <v>10924000</v>
      </c>
      <c r="J41" s="28">
        <v>10924000</v>
      </c>
      <c r="K41" s="198">
        <f t="shared" si="1"/>
        <v>0</v>
      </c>
    </row>
    <row r="42" spans="1:11" ht="14.25" customHeight="1">
      <c r="A42" s="210"/>
      <c r="B42" s="207"/>
      <c r="C42" s="209" t="s">
        <v>115</v>
      </c>
      <c r="D42" s="209"/>
      <c r="E42" s="209"/>
      <c r="F42" s="211"/>
      <c r="G42" s="212">
        <f>SUM(G38:G41)</f>
        <v>17058677</v>
      </c>
      <c r="H42" s="212">
        <f>SUM(H38:H41)</f>
        <v>0</v>
      </c>
      <c r="I42" s="31">
        <f t="shared" si="0"/>
        <v>17058677</v>
      </c>
      <c r="J42" s="213">
        <f>SUM(J38:J41)</f>
        <v>10924000</v>
      </c>
      <c r="K42" s="202">
        <f t="shared" si="1"/>
        <v>6134677</v>
      </c>
    </row>
    <row r="43" spans="1:11" ht="16.5" customHeight="1">
      <c r="A43" s="200"/>
      <c r="B43" s="209" t="s">
        <v>116</v>
      </c>
      <c r="C43" s="209"/>
      <c r="D43" s="209"/>
      <c r="E43" s="209"/>
      <c r="F43" s="211"/>
      <c r="G43" s="212">
        <f>G37-G42</f>
        <v>-1002677</v>
      </c>
      <c r="H43" s="212">
        <f>H37-H42</f>
        <v>1000000</v>
      </c>
      <c r="I43" s="31">
        <f t="shared" si="0"/>
        <v>-2677</v>
      </c>
      <c r="J43" s="213">
        <f>J37-J42</f>
        <v>0</v>
      </c>
      <c r="K43" s="202">
        <f t="shared" si="1"/>
        <v>-2677</v>
      </c>
    </row>
    <row r="44" spans="1:11" ht="16.5" customHeight="1">
      <c r="A44" s="203" t="s">
        <v>117</v>
      </c>
      <c r="B44" s="201"/>
      <c r="C44" s="201"/>
      <c r="D44" s="201"/>
      <c r="E44" s="201"/>
      <c r="F44" s="201"/>
      <c r="G44" s="214">
        <f>G31+G43</f>
        <v>2241365</v>
      </c>
      <c r="H44" s="214">
        <f>H31+H43</f>
        <v>-1015723</v>
      </c>
      <c r="I44" s="31">
        <f t="shared" si="0"/>
        <v>1225642</v>
      </c>
      <c r="J44" s="213">
        <f>J31+J43</f>
        <v>0</v>
      </c>
      <c r="K44" s="202">
        <f t="shared" si="1"/>
        <v>1225642</v>
      </c>
    </row>
    <row r="45" spans="1:11" ht="14.25" customHeight="1">
      <c r="A45" s="264" t="s">
        <v>118</v>
      </c>
      <c r="B45" s="215" t="s">
        <v>120</v>
      </c>
      <c r="C45" s="197"/>
      <c r="D45" s="197"/>
      <c r="E45" s="197"/>
      <c r="F45" s="197"/>
      <c r="G45" s="31">
        <v>49388605</v>
      </c>
      <c r="H45" s="31">
        <v>6902745</v>
      </c>
      <c r="I45" s="31">
        <f t="shared" si="0"/>
        <v>56291350</v>
      </c>
      <c r="J45" s="216"/>
      <c r="K45" s="202">
        <f t="shared" si="1"/>
        <v>56291350</v>
      </c>
    </row>
    <row r="46" spans="1:11" ht="16.5" customHeight="1">
      <c r="A46" s="265"/>
      <c r="B46" s="215" t="s">
        <v>122</v>
      </c>
      <c r="C46" s="201"/>
      <c r="D46" s="201"/>
      <c r="E46" s="201"/>
      <c r="F46" s="201"/>
      <c r="G46" s="31">
        <f>G44+G45</f>
        <v>51629970</v>
      </c>
      <c r="H46" s="31">
        <f>H44+H45</f>
        <v>5887022</v>
      </c>
      <c r="I46" s="31">
        <f t="shared" si="0"/>
        <v>57516992</v>
      </c>
      <c r="J46" s="26">
        <f>J44+J45</f>
        <v>0</v>
      </c>
      <c r="K46" s="202">
        <f t="shared" si="1"/>
        <v>57516992</v>
      </c>
    </row>
    <row r="47" spans="1:11" ht="16.5" customHeight="1">
      <c r="A47" s="265"/>
      <c r="B47" s="201" t="s">
        <v>123</v>
      </c>
      <c r="C47" s="201"/>
      <c r="D47" s="201"/>
      <c r="E47" s="201"/>
      <c r="F47" s="201"/>
      <c r="G47" s="31">
        <v>988850</v>
      </c>
      <c r="H47" s="31">
        <v>0</v>
      </c>
      <c r="I47" s="31">
        <f t="shared" si="0"/>
        <v>988850</v>
      </c>
      <c r="J47" s="216"/>
      <c r="K47" s="202">
        <f t="shared" si="1"/>
        <v>988850</v>
      </c>
    </row>
    <row r="48" spans="1:11">
      <c r="A48" s="265"/>
      <c r="B48" s="204" t="s">
        <v>124</v>
      </c>
      <c r="C48" s="201"/>
      <c r="D48" s="201"/>
      <c r="E48" s="201"/>
      <c r="F48" s="201"/>
      <c r="G48" s="31">
        <v>0</v>
      </c>
      <c r="H48" s="31">
        <v>0</v>
      </c>
      <c r="I48" s="31">
        <f t="shared" si="0"/>
        <v>0</v>
      </c>
      <c r="J48" s="216"/>
      <c r="K48" s="202">
        <f t="shared" si="1"/>
        <v>0</v>
      </c>
    </row>
    <row r="49" spans="1:11" ht="13.5" customHeight="1">
      <c r="A49" s="266"/>
      <c r="B49" s="204" t="s">
        <v>126</v>
      </c>
      <c r="C49" s="201"/>
      <c r="D49" s="201"/>
      <c r="E49" s="201"/>
      <c r="F49" s="201"/>
      <c r="G49" s="31">
        <f>G46+G47-G48</f>
        <v>52618820</v>
      </c>
      <c r="H49" s="31">
        <f>H46+H47-H48</f>
        <v>5887022</v>
      </c>
      <c r="I49" s="31">
        <f t="shared" si="0"/>
        <v>58505842</v>
      </c>
      <c r="J49" s="26">
        <f>J46+J47-J48</f>
        <v>0</v>
      </c>
      <c r="K49" s="202">
        <f t="shared" si="1"/>
        <v>58505842</v>
      </c>
    </row>
    <row r="50" spans="1:11">
      <c r="A50" s="119"/>
      <c r="B50" s="93"/>
      <c r="C50" s="93"/>
      <c r="D50" s="93"/>
      <c r="E50" s="93"/>
      <c r="F50" s="93"/>
      <c r="G50" s="36"/>
      <c r="H50" s="36"/>
      <c r="I50" s="36"/>
    </row>
    <row r="51" spans="1:11" s="95" customFormat="1">
      <c r="A51" s="119"/>
      <c r="B51" s="119"/>
      <c r="C51" s="93"/>
      <c r="D51" s="93"/>
      <c r="E51" s="93"/>
      <c r="F51" s="93"/>
      <c r="G51" s="36"/>
      <c r="H51" s="36"/>
      <c r="I51" s="36"/>
      <c r="J51" s="191"/>
      <c r="K51" s="191"/>
    </row>
    <row r="52" spans="1:11" s="95" customFormat="1">
      <c r="A52" s="119"/>
      <c r="B52" s="119"/>
      <c r="C52" s="93"/>
      <c r="D52" s="93"/>
      <c r="E52" s="93"/>
      <c r="F52" s="93"/>
      <c r="G52" s="36"/>
      <c r="H52" s="36"/>
      <c r="I52" s="36"/>
      <c r="J52" s="191"/>
      <c r="K52" s="191"/>
    </row>
    <row r="53" spans="1:11" s="95" customFormat="1">
      <c r="A53" s="119"/>
      <c r="B53" s="119"/>
      <c r="C53" s="93"/>
      <c r="D53" s="93"/>
      <c r="E53" s="93"/>
      <c r="F53" s="93"/>
      <c r="G53" s="36"/>
      <c r="H53" s="36"/>
      <c r="I53" s="36"/>
      <c r="J53" s="191"/>
      <c r="K53" s="191"/>
    </row>
    <row r="54" spans="1:11" s="95" customFormat="1">
      <c r="A54" s="119"/>
      <c r="B54" s="119"/>
      <c r="C54" s="93"/>
      <c r="D54" s="93"/>
      <c r="E54" s="93"/>
      <c r="F54" s="93"/>
      <c r="G54" s="36"/>
      <c r="H54" s="36"/>
      <c r="I54" s="36"/>
      <c r="J54" s="191"/>
      <c r="K54" s="191"/>
    </row>
    <row r="55" spans="1:11" s="95" customFormat="1">
      <c r="A55" s="119"/>
      <c r="B55" s="119"/>
      <c r="C55" s="93"/>
      <c r="D55" s="93"/>
      <c r="E55" s="93"/>
      <c r="F55" s="93"/>
      <c r="G55" s="36"/>
      <c r="H55" s="36"/>
      <c r="I55" s="36"/>
      <c r="J55" s="191"/>
      <c r="K55" s="191"/>
    </row>
    <row r="56" spans="1:11" s="95" customFormat="1">
      <c r="A56" s="186"/>
      <c r="B56" s="187"/>
      <c r="C56" s="93"/>
      <c r="D56" s="93"/>
      <c r="E56" s="93"/>
      <c r="F56" s="93"/>
      <c r="G56" s="36"/>
      <c r="H56" s="36"/>
      <c r="I56" s="36"/>
      <c r="J56" s="191"/>
      <c r="K56" s="191"/>
    </row>
    <row r="57" spans="1:11" s="95" customFormat="1">
      <c r="A57" s="119"/>
      <c r="B57" s="119"/>
      <c r="C57" s="93"/>
      <c r="D57" s="93"/>
      <c r="E57" s="93"/>
      <c r="F57" s="93"/>
      <c r="G57" s="36"/>
      <c r="H57" s="36"/>
      <c r="I57" s="36"/>
      <c r="J57" s="191"/>
      <c r="K57" s="191"/>
    </row>
    <row r="58" spans="1:11" s="95" customFormat="1">
      <c r="A58" s="186"/>
      <c r="B58" s="119"/>
      <c r="C58" s="93"/>
      <c r="D58" s="93"/>
      <c r="E58" s="93"/>
      <c r="F58" s="93"/>
      <c r="G58" s="36"/>
      <c r="H58" s="36"/>
      <c r="I58" s="36"/>
      <c r="J58" s="191"/>
      <c r="K58" s="191"/>
    </row>
    <row r="59" spans="1:11" s="95" customFormat="1">
      <c r="A59" s="119"/>
      <c r="B59" s="119"/>
      <c r="C59" s="93"/>
      <c r="D59" s="93"/>
      <c r="E59" s="93"/>
      <c r="F59" s="93"/>
      <c r="G59" s="36"/>
      <c r="H59" s="36"/>
      <c r="I59" s="36"/>
      <c r="J59" s="191"/>
      <c r="K59" s="191"/>
    </row>
    <row r="60" spans="1:11" s="95" customFormat="1">
      <c r="A60" s="119"/>
      <c r="B60" s="119"/>
      <c r="C60" s="93"/>
      <c r="D60" s="93"/>
      <c r="E60" s="93"/>
      <c r="F60" s="93"/>
      <c r="G60" s="36"/>
      <c r="H60" s="36"/>
      <c r="I60" s="36"/>
      <c r="J60" s="191"/>
      <c r="K60" s="191"/>
    </row>
    <row r="61" spans="1:11" s="95" customFormat="1">
      <c r="A61" s="119"/>
      <c r="B61" s="119"/>
      <c r="C61" s="93"/>
      <c r="D61" s="93"/>
      <c r="E61" s="93"/>
      <c r="F61" s="93"/>
      <c r="G61" s="36"/>
      <c r="H61" s="36"/>
      <c r="I61" s="36"/>
      <c r="J61" s="191"/>
      <c r="K61" s="191"/>
    </row>
    <row r="62" spans="1:11" s="95" customFormat="1">
      <c r="A62" s="185"/>
      <c r="B62" s="119"/>
      <c r="C62" s="93"/>
      <c r="D62" s="93"/>
      <c r="E62" s="93"/>
      <c r="F62" s="93"/>
      <c r="G62" s="36"/>
      <c r="H62" s="36"/>
      <c r="I62" s="36"/>
      <c r="J62" s="191"/>
      <c r="K62" s="191"/>
    </row>
    <row r="63" spans="1:11" s="95" customFormat="1">
      <c r="A63" s="119"/>
      <c r="B63" s="119"/>
      <c r="C63" s="93"/>
      <c r="D63" s="93"/>
      <c r="E63" s="93"/>
      <c r="F63" s="93"/>
      <c r="G63" s="36"/>
      <c r="H63" s="36"/>
      <c r="I63" s="36"/>
      <c r="J63" s="191"/>
      <c r="K63" s="191"/>
    </row>
    <row r="64" spans="1:11" s="95" customFormat="1">
      <c r="A64" s="185"/>
      <c r="B64" s="119"/>
      <c r="C64" s="93"/>
      <c r="D64" s="93"/>
      <c r="E64" s="93"/>
      <c r="F64" s="93"/>
      <c r="G64" s="36"/>
      <c r="H64" s="36"/>
      <c r="I64" s="36"/>
      <c r="J64" s="191"/>
      <c r="K64" s="191"/>
    </row>
    <row r="65" spans="1:11" s="95" customFormat="1">
      <c r="A65" s="119"/>
      <c r="B65" s="119"/>
      <c r="C65" s="93"/>
      <c r="D65" s="93"/>
      <c r="E65" s="93"/>
      <c r="F65" s="93"/>
      <c r="G65" s="36"/>
      <c r="H65" s="36"/>
      <c r="I65" s="36"/>
      <c r="J65" s="191"/>
      <c r="K65" s="191"/>
    </row>
    <row r="66" spans="1:11" s="95" customFormat="1">
      <c r="A66" s="185"/>
      <c r="B66" s="119"/>
      <c r="C66" s="93"/>
      <c r="D66" s="93"/>
      <c r="E66" s="93"/>
      <c r="F66" s="93"/>
      <c r="G66" s="36"/>
      <c r="H66" s="36"/>
      <c r="I66" s="36"/>
      <c r="J66" s="191"/>
      <c r="K66" s="191"/>
    </row>
    <row r="67" spans="1:11" s="95" customFormat="1">
      <c r="A67" s="119"/>
      <c r="B67" s="119"/>
      <c r="C67" s="93"/>
      <c r="D67" s="93"/>
      <c r="E67" s="93"/>
      <c r="F67" s="93"/>
      <c r="G67" s="36"/>
      <c r="H67" s="36"/>
      <c r="I67" s="36"/>
      <c r="J67" s="191"/>
      <c r="K67" s="191"/>
    </row>
    <row r="68" spans="1:11" s="95" customFormat="1">
      <c r="A68" s="119"/>
      <c r="B68" s="119"/>
      <c r="C68" s="93"/>
      <c r="D68" s="93"/>
      <c r="E68" s="93"/>
      <c r="F68" s="93"/>
      <c r="G68" s="36"/>
      <c r="H68" s="36"/>
      <c r="I68" s="36"/>
      <c r="J68" s="191"/>
      <c r="K68" s="191"/>
    </row>
    <row r="69" spans="1:11" s="95" customFormat="1">
      <c r="A69" s="119"/>
      <c r="B69" s="119"/>
      <c r="C69" s="93"/>
      <c r="D69" s="93"/>
      <c r="E69" s="93"/>
      <c r="F69" s="93"/>
      <c r="G69" s="36"/>
      <c r="H69" s="36"/>
      <c r="I69" s="36"/>
      <c r="J69" s="191"/>
      <c r="K69" s="191"/>
    </row>
    <row r="70" spans="1:11" s="95" customFormat="1">
      <c r="A70" s="119"/>
      <c r="B70" s="93"/>
      <c r="C70" s="93"/>
      <c r="D70" s="93"/>
      <c r="E70" s="93"/>
      <c r="F70" s="188"/>
      <c r="G70" s="255"/>
      <c r="H70" s="255"/>
      <c r="I70" s="177"/>
      <c r="J70" s="191"/>
      <c r="K70" s="191"/>
    </row>
    <row r="71" spans="1:11" s="95" customFormat="1">
      <c r="A71" s="119"/>
      <c r="B71" s="93"/>
      <c r="C71" s="93"/>
      <c r="D71" s="93"/>
      <c r="E71" s="93"/>
      <c r="F71" s="93"/>
      <c r="G71" s="255"/>
      <c r="H71" s="255"/>
      <c r="I71" s="189"/>
      <c r="J71" s="191"/>
      <c r="K71" s="191"/>
    </row>
    <row r="72" spans="1:11" s="95" customFormat="1">
      <c r="A72" s="185"/>
      <c r="B72" s="119"/>
      <c r="C72" s="93"/>
      <c r="D72" s="93"/>
      <c r="E72" s="93"/>
      <c r="F72" s="93"/>
      <c r="G72" s="36"/>
      <c r="H72" s="36"/>
      <c r="I72" s="36"/>
      <c r="J72" s="191"/>
      <c r="K72" s="191"/>
    </row>
    <row r="73" spans="1:11" s="95" customFormat="1">
      <c r="A73" s="185"/>
      <c r="B73" s="119"/>
      <c r="C73" s="93"/>
      <c r="D73" s="93"/>
      <c r="E73" s="93"/>
      <c r="F73" s="93"/>
      <c r="G73" s="36"/>
      <c r="H73" s="36"/>
      <c r="I73" s="36"/>
      <c r="J73" s="191"/>
      <c r="K73" s="191"/>
    </row>
    <row r="74" spans="1:11" s="95" customFormat="1">
      <c r="A74" s="119"/>
      <c r="B74" s="93"/>
      <c r="C74" s="93"/>
      <c r="D74" s="93"/>
      <c r="E74" s="93"/>
      <c r="F74" s="93"/>
      <c r="G74" s="36"/>
      <c r="H74" s="36"/>
      <c r="I74" s="36"/>
      <c r="J74" s="191"/>
      <c r="K74" s="191"/>
    </row>
    <row r="75" spans="1:11" s="95" customFormat="1">
      <c r="A75" s="119"/>
      <c r="B75" s="93"/>
      <c r="C75" s="93"/>
      <c r="D75" s="93"/>
      <c r="E75" s="93"/>
      <c r="F75" s="93"/>
      <c r="G75" s="36"/>
      <c r="H75" s="36"/>
      <c r="I75" s="36"/>
      <c r="J75" s="191"/>
      <c r="K75" s="191"/>
    </row>
    <row r="76" spans="1:11" s="95" customFormat="1">
      <c r="A76" s="186"/>
      <c r="B76" s="187"/>
      <c r="C76" s="93"/>
      <c r="D76" s="93"/>
      <c r="E76" s="93"/>
      <c r="F76" s="93"/>
      <c r="G76" s="36"/>
      <c r="H76" s="36"/>
      <c r="I76" s="36"/>
      <c r="J76" s="191"/>
      <c r="K76" s="191"/>
    </row>
    <row r="77" spans="1:11" s="95" customFormat="1">
      <c r="A77" s="119"/>
      <c r="B77" s="93"/>
      <c r="C77" s="93"/>
      <c r="D77" s="93"/>
      <c r="E77" s="93"/>
      <c r="F77" s="93"/>
      <c r="G77" s="36"/>
      <c r="H77" s="36"/>
      <c r="I77" s="36"/>
      <c r="J77" s="191"/>
      <c r="K77" s="191"/>
    </row>
    <row r="78" spans="1:11" s="95" customFormat="1">
      <c r="A78" s="119"/>
      <c r="B78" s="93"/>
      <c r="C78" s="93"/>
      <c r="D78" s="93"/>
      <c r="E78" s="93"/>
      <c r="F78" s="93"/>
      <c r="G78" s="36"/>
      <c r="H78" s="36"/>
      <c r="I78" s="36"/>
      <c r="J78" s="191"/>
      <c r="K78" s="191"/>
    </row>
    <row r="79" spans="1:11" s="95" customFormat="1">
      <c r="A79" s="119"/>
      <c r="B79" s="93"/>
      <c r="C79" s="93"/>
      <c r="D79" s="93"/>
      <c r="E79" s="93"/>
      <c r="F79" s="93"/>
      <c r="G79" s="36"/>
      <c r="H79" s="36"/>
      <c r="I79" s="36"/>
      <c r="J79" s="191"/>
      <c r="K79" s="191"/>
    </row>
    <row r="80" spans="1:11" s="95" customFormat="1">
      <c r="A80" s="119"/>
      <c r="B80" s="93"/>
      <c r="C80" s="93"/>
      <c r="D80" s="93"/>
      <c r="E80" s="93"/>
      <c r="F80" s="93"/>
      <c r="G80" s="36"/>
      <c r="H80" s="36"/>
      <c r="I80" s="36"/>
      <c r="J80" s="191"/>
      <c r="K80" s="191"/>
    </row>
    <row r="81" spans="1:11" s="95" customFormat="1">
      <c r="A81" s="119"/>
      <c r="B81" s="186"/>
      <c r="C81" s="93"/>
      <c r="D81" s="93"/>
      <c r="E81" s="93"/>
      <c r="F81" s="93"/>
      <c r="G81" s="36"/>
      <c r="H81" s="36"/>
      <c r="I81" s="36"/>
      <c r="J81" s="191"/>
      <c r="K81" s="191"/>
    </row>
    <row r="82" spans="1:11" s="95" customFormat="1">
      <c r="A82" s="119"/>
      <c r="B82" s="187"/>
      <c r="C82" s="93"/>
      <c r="D82" s="93"/>
      <c r="E82" s="93"/>
      <c r="F82" s="93"/>
      <c r="G82" s="36"/>
      <c r="H82" s="36"/>
      <c r="I82" s="36"/>
      <c r="J82" s="191"/>
      <c r="K82" s="191"/>
    </row>
    <row r="83" spans="1:11" s="95" customFormat="1">
      <c r="A83" s="119"/>
      <c r="B83" s="93"/>
      <c r="C83" s="93"/>
      <c r="D83" s="93"/>
      <c r="E83" s="93"/>
      <c r="F83" s="93"/>
      <c r="G83" s="36"/>
      <c r="H83" s="36"/>
      <c r="I83" s="36"/>
      <c r="J83" s="191"/>
      <c r="K83" s="191"/>
    </row>
    <row r="84" spans="1:11" s="95" customFormat="1">
      <c r="A84" s="119"/>
      <c r="B84" s="186"/>
      <c r="C84" s="93"/>
      <c r="D84" s="93"/>
      <c r="E84" s="93"/>
      <c r="F84" s="93"/>
      <c r="G84" s="36"/>
      <c r="H84" s="36"/>
      <c r="I84" s="36"/>
      <c r="J84" s="191"/>
      <c r="K84" s="191"/>
    </row>
    <row r="85" spans="1:11" s="95" customFormat="1">
      <c r="A85" s="119"/>
      <c r="B85" s="93"/>
      <c r="C85" s="93"/>
      <c r="D85" s="93"/>
      <c r="E85" s="93"/>
      <c r="F85" s="93"/>
      <c r="G85" s="36"/>
      <c r="H85" s="36"/>
      <c r="I85" s="36"/>
      <c r="J85" s="191"/>
      <c r="K85" s="191"/>
    </row>
    <row r="86" spans="1:11" s="95" customFormat="1">
      <c r="A86" s="119"/>
      <c r="B86" s="93"/>
      <c r="C86" s="93"/>
      <c r="D86" s="93"/>
      <c r="E86" s="93"/>
      <c r="F86" s="93"/>
      <c r="G86" s="36"/>
      <c r="H86" s="36"/>
      <c r="I86" s="36"/>
      <c r="J86" s="191"/>
      <c r="K86" s="191"/>
    </row>
    <row r="87" spans="1:11" s="95" customFormat="1">
      <c r="A87" s="119"/>
      <c r="B87" s="93"/>
      <c r="C87" s="93"/>
      <c r="D87" s="93"/>
      <c r="E87" s="93"/>
      <c r="F87" s="93"/>
      <c r="G87" s="36"/>
      <c r="H87" s="36"/>
      <c r="I87" s="36"/>
      <c r="J87" s="191"/>
      <c r="K87" s="191"/>
    </row>
    <row r="88" spans="1:11" s="95" customFormat="1">
      <c r="A88" s="119"/>
      <c r="B88" s="93"/>
      <c r="C88" s="93"/>
      <c r="D88" s="93"/>
      <c r="E88" s="93"/>
      <c r="F88" s="93"/>
      <c r="G88" s="36"/>
      <c r="H88" s="36"/>
      <c r="I88" s="36"/>
      <c r="J88" s="191"/>
      <c r="K88" s="191"/>
    </row>
    <row r="89" spans="1:11" s="95" customFormat="1">
      <c r="A89" s="119"/>
      <c r="B89" s="186"/>
      <c r="C89" s="93"/>
      <c r="D89" s="93"/>
      <c r="E89" s="93"/>
      <c r="F89" s="93"/>
      <c r="G89" s="36"/>
      <c r="H89" s="188"/>
      <c r="I89" s="36"/>
      <c r="J89" s="191"/>
      <c r="K89" s="191"/>
    </row>
    <row r="90" spans="1:11" s="95" customFormat="1">
      <c r="A90" s="119"/>
      <c r="B90" s="93"/>
      <c r="C90" s="93"/>
      <c r="D90" s="93"/>
      <c r="E90" s="93"/>
      <c r="F90" s="93"/>
      <c r="G90" s="36"/>
      <c r="H90" s="36"/>
      <c r="I90" s="36"/>
      <c r="J90" s="191"/>
      <c r="K90" s="191"/>
    </row>
    <row r="91" spans="1:11" s="95" customFormat="1">
      <c r="A91" s="119"/>
      <c r="B91" s="93"/>
      <c r="C91" s="93"/>
      <c r="D91" s="93"/>
      <c r="E91" s="93"/>
      <c r="F91" s="93"/>
      <c r="G91" s="36"/>
      <c r="H91" s="36"/>
      <c r="I91" s="36"/>
      <c r="J91" s="191"/>
      <c r="K91" s="191"/>
    </row>
    <row r="92" spans="1:11" s="95" customFormat="1">
      <c r="A92" s="119"/>
      <c r="B92" s="186"/>
      <c r="C92" s="93"/>
      <c r="D92" s="93"/>
      <c r="E92" s="93"/>
      <c r="F92" s="93"/>
      <c r="G92" s="36"/>
      <c r="H92" s="37"/>
      <c r="I92" s="36"/>
      <c r="J92" s="191"/>
      <c r="K92" s="191"/>
    </row>
    <row r="93" spans="1:11" s="95" customFormat="1">
      <c r="A93" s="119"/>
      <c r="B93" s="93"/>
      <c r="C93" s="93"/>
      <c r="D93" s="93"/>
      <c r="E93" s="93"/>
      <c r="F93" s="93"/>
      <c r="G93" s="36"/>
      <c r="H93" s="36"/>
      <c r="I93" s="36"/>
      <c r="J93" s="191"/>
      <c r="K93" s="191"/>
    </row>
    <row r="94" spans="1:11" s="95" customFormat="1">
      <c r="A94" s="186"/>
      <c r="B94" s="187"/>
      <c r="C94" s="93"/>
      <c r="D94" s="93"/>
      <c r="E94" s="93"/>
      <c r="F94" s="93"/>
      <c r="G94" s="36"/>
      <c r="H94" s="36"/>
      <c r="I94" s="36"/>
      <c r="J94" s="191"/>
      <c r="K94" s="191"/>
    </row>
    <row r="95" spans="1:11" s="95" customFormat="1">
      <c r="A95" s="119"/>
      <c r="B95" s="187"/>
      <c r="C95" s="93"/>
      <c r="D95" s="93"/>
      <c r="E95" s="93"/>
      <c r="F95" s="93"/>
      <c r="G95" s="36"/>
      <c r="H95" s="36"/>
      <c r="I95" s="36"/>
      <c r="J95" s="191"/>
      <c r="K95" s="191"/>
    </row>
    <row r="96" spans="1:11" s="95" customFormat="1">
      <c r="A96" s="190"/>
      <c r="B96" s="93"/>
      <c r="C96" s="93"/>
      <c r="D96" s="93"/>
      <c r="E96" s="93"/>
      <c r="F96" s="93"/>
      <c r="G96" s="36"/>
      <c r="H96" s="36"/>
      <c r="I96" s="36"/>
      <c r="J96" s="191"/>
      <c r="K96" s="191"/>
    </row>
    <row r="97" spans="1:11" s="95" customFormat="1">
      <c r="A97" s="186"/>
      <c r="B97" s="93"/>
      <c r="C97" s="93"/>
      <c r="D97" s="93"/>
      <c r="E97" s="93"/>
      <c r="F97" s="93"/>
      <c r="G97" s="36"/>
      <c r="H97" s="36"/>
      <c r="I97" s="36"/>
      <c r="J97" s="191"/>
      <c r="K97" s="191"/>
    </row>
    <row r="98" spans="1:11" s="95" customFormat="1">
      <c r="A98" s="190"/>
      <c r="B98" s="93"/>
      <c r="C98" s="93"/>
      <c r="D98" s="93"/>
      <c r="E98" s="93"/>
      <c r="F98" s="93"/>
      <c r="G98" s="36"/>
      <c r="H98" s="36"/>
      <c r="I98" s="36"/>
      <c r="J98" s="191"/>
      <c r="K98" s="191"/>
    </row>
    <row r="99" spans="1:11" s="95" customFormat="1">
      <c r="A99" s="190"/>
      <c r="B99" s="93"/>
      <c r="C99" s="93"/>
      <c r="D99" s="93"/>
      <c r="E99" s="93"/>
      <c r="F99" s="93"/>
      <c r="G99" s="36"/>
      <c r="H99" s="36"/>
      <c r="I99" s="36"/>
      <c r="J99" s="191"/>
      <c r="K99" s="191"/>
    </row>
    <row r="100" spans="1:11" s="95" customFormat="1">
      <c r="A100" s="119"/>
      <c r="B100" s="93"/>
      <c r="C100" s="93"/>
      <c r="D100" s="93"/>
      <c r="E100" s="93"/>
      <c r="F100" s="93"/>
      <c r="G100" s="36"/>
      <c r="H100" s="36"/>
      <c r="I100" s="36"/>
      <c r="J100" s="191"/>
      <c r="K100" s="191"/>
    </row>
    <row r="101" spans="1:11" s="95" customFormat="1">
      <c r="A101" s="119"/>
      <c r="B101" s="93"/>
      <c r="C101" s="93"/>
      <c r="D101" s="93"/>
      <c r="E101" s="93"/>
      <c r="F101" s="93"/>
      <c r="G101" s="36"/>
      <c r="H101" s="36"/>
      <c r="I101" s="36"/>
      <c r="J101" s="191"/>
      <c r="K101" s="191"/>
    </row>
    <row r="102" spans="1:11" s="95" customFormat="1">
      <c r="A102" s="119"/>
      <c r="B102" s="93"/>
      <c r="C102" s="93"/>
      <c r="D102" s="93"/>
      <c r="E102" s="93"/>
      <c r="F102" s="93"/>
      <c r="G102" s="36"/>
      <c r="H102" s="36"/>
      <c r="I102" s="36"/>
      <c r="J102" s="191"/>
      <c r="K102" s="191"/>
    </row>
    <row r="103" spans="1:11" s="95" customFormat="1">
      <c r="A103" s="119"/>
      <c r="B103" s="93"/>
      <c r="C103" s="93"/>
      <c r="D103" s="93"/>
      <c r="E103" s="93"/>
      <c r="F103" s="93"/>
      <c r="G103" s="36"/>
      <c r="H103" s="36"/>
      <c r="I103" s="36"/>
      <c r="J103" s="191"/>
      <c r="K103" s="191"/>
    </row>
    <row r="104" spans="1:11" s="95" customFormat="1">
      <c r="A104" s="119"/>
      <c r="B104" s="93"/>
      <c r="C104" s="93"/>
      <c r="D104" s="93"/>
      <c r="E104" s="93"/>
      <c r="F104" s="93"/>
      <c r="G104" s="36"/>
      <c r="H104" s="36"/>
      <c r="I104" s="36"/>
      <c r="J104" s="191"/>
      <c r="K104" s="191"/>
    </row>
    <row r="105" spans="1:11" s="95" customFormat="1">
      <c r="A105" s="119"/>
      <c r="B105" s="93"/>
      <c r="C105" s="93"/>
      <c r="D105" s="93"/>
      <c r="E105" s="93"/>
      <c r="F105" s="93"/>
      <c r="G105" s="36"/>
      <c r="H105" s="36"/>
      <c r="I105" s="36"/>
      <c r="J105" s="191"/>
      <c r="K105" s="191"/>
    </row>
    <row r="106" spans="1:11" s="95" customFormat="1">
      <c r="A106" s="119"/>
      <c r="B106" s="93"/>
      <c r="C106" s="93"/>
      <c r="D106" s="93"/>
      <c r="E106" s="93"/>
      <c r="F106" s="93"/>
      <c r="G106" s="36"/>
      <c r="H106" s="36"/>
      <c r="I106" s="36"/>
      <c r="J106" s="191"/>
      <c r="K106" s="191"/>
    </row>
    <row r="107" spans="1:11" s="95" customFormat="1">
      <c r="A107" s="119"/>
      <c r="B107" s="93"/>
      <c r="C107" s="93"/>
      <c r="D107" s="93"/>
      <c r="E107" s="93"/>
      <c r="F107" s="93"/>
      <c r="G107" s="36"/>
      <c r="H107" s="36"/>
      <c r="I107" s="36"/>
      <c r="J107" s="191"/>
      <c r="K107" s="191"/>
    </row>
    <row r="108" spans="1:11" s="95" customFormat="1">
      <c r="A108" s="119"/>
      <c r="B108" s="93"/>
      <c r="C108" s="93"/>
      <c r="D108" s="93"/>
      <c r="E108" s="93"/>
      <c r="F108" s="93"/>
      <c r="G108" s="36"/>
      <c r="H108" s="36"/>
      <c r="I108" s="36"/>
      <c r="J108" s="191"/>
      <c r="K108" s="191"/>
    </row>
    <row r="109" spans="1:11" s="95" customFormat="1">
      <c r="A109" s="119"/>
      <c r="B109" s="93"/>
      <c r="C109" s="38"/>
      <c r="D109" s="191"/>
      <c r="E109" s="93"/>
      <c r="F109" s="93"/>
      <c r="G109" s="36"/>
      <c r="H109" s="36"/>
      <c r="I109" s="36"/>
      <c r="J109" s="191"/>
      <c r="K109" s="191"/>
    </row>
    <row r="110" spans="1:11" s="95" customFormat="1">
      <c r="A110" s="119"/>
      <c r="B110" s="93"/>
      <c r="C110" s="93"/>
      <c r="D110" s="93"/>
      <c r="E110" s="93"/>
      <c r="F110" s="93"/>
      <c r="G110" s="36"/>
      <c r="H110" s="36"/>
      <c r="I110" s="36"/>
      <c r="J110" s="191"/>
      <c r="K110" s="191"/>
    </row>
    <row r="111" spans="1:11" s="95" customFormat="1">
      <c r="A111" s="119"/>
      <c r="B111" s="93"/>
      <c r="C111" s="93"/>
      <c r="D111" s="93"/>
      <c r="E111" s="93"/>
      <c r="F111" s="93"/>
      <c r="G111" s="36"/>
      <c r="H111" s="36"/>
      <c r="I111" s="36"/>
      <c r="J111" s="191"/>
      <c r="K111" s="191"/>
    </row>
    <row r="112" spans="1:11" s="95" customFormat="1">
      <c r="A112" s="119"/>
      <c r="B112" s="93"/>
      <c r="C112" s="93"/>
      <c r="D112" s="93"/>
      <c r="E112" s="93"/>
      <c r="F112" s="93"/>
      <c r="G112" s="36"/>
      <c r="H112" s="36"/>
      <c r="I112" s="36"/>
      <c r="J112" s="191"/>
      <c r="K112" s="191"/>
    </row>
    <row r="113" spans="1:11" s="95" customFormat="1">
      <c r="A113" s="119"/>
      <c r="B113" s="93"/>
      <c r="C113" s="93"/>
      <c r="D113" s="93"/>
      <c r="E113" s="93"/>
      <c r="F113" s="188"/>
      <c r="G113" s="255"/>
      <c r="H113" s="255"/>
      <c r="I113" s="177"/>
      <c r="J113" s="191"/>
      <c r="K113" s="191"/>
    </row>
    <row r="114" spans="1:11" s="95" customFormat="1">
      <c r="A114" s="119"/>
      <c r="B114" s="93"/>
      <c r="C114" s="93"/>
      <c r="D114" s="93"/>
      <c r="E114" s="93"/>
      <c r="F114" s="93"/>
      <c r="G114" s="255"/>
      <c r="H114" s="255"/>
      <c r="I114" s="189"/>
      <c r="J114" s="191"/>
      <c r="K114" s="191"/>
    </row>
    <row r="115" spans="1:11" s="95" customFormat="1">
      <c r="A115" s="119"/>
      <c r="B115" s="93"/>
      <c r="C115" s="93"/>
      <c r="D115" s="93"/>
      <c r="E115" s="93"/>
      <c r="F115" s="93"/>
      <c r="G115" s="36"/>
      <c r="H115" s="36"/>
      <c r="I115" s="36"/>
      <c r="J115" s="191"/>
      <c r="K115" s="191"/>
    </row>
    <row r="116" spans="1:11" s="95" customFormat="1">
      <c r="A116" s="119"/>
      <c r="B116" s="93"/>
      <c r="C116" s="93"/>
      <c r="D116" s="93"/>
      <c r="E116" s="93"/>
      <c r="F116" s="93"/>
      <c r="G116" s="36"/>
      <c r="H116" s="36"/>
      <c r="I116" s="36"/>
      <c r="J116" s="191"/>
      <c r="K116" s="191"/>
    </row>
    <row r="117" spans="1:11" s="95" customFormat="1">
      <c r="A117" s="119"/>
      <c r="B117" s="93"/>
      <c r="C117" s="93"/>
      <c r="D117" s="93"/>
      <c r="E117" s="93"/>
      <c r="F117" s="93"/>
      <c r="G117" s="36"/>
      <c r="H117" s="36"/>
      <c r="I117" s="36"/>
      <c r="J117" s="191"/>
      <c r="K117" s="191"/>
    </row>
    <row r="118" spans="1:11" s="95" customFormat="1">
      <c r="A118" s="119"/>
      <c r="B118" s="119"/>
      <c r="C118" s="93"/>
      <c r="D118" s="93"/>
      <c r="E118" s="93"/>
      <c r="F118" s="93"/>
      <c r="G118" s="36"/>
      <c r="H118" s="36"/>
      <c r="I118" s="36"/>
      <c r="J118" s="191"/>
      <c r="K118" s="191"/>
    </row>
    <row r="119" spans="1:11" s="95" customFormat="1">
      <c r="A119" s="119"/>
      <c r="B119" s="119"/>
      <c r="C119" s="93"/>
      <c r="D119" s="93"/>
      <c r="E119" s="93"/>
      <c r="F119" s="93"/>
      <c r="G119" s="36"/>
      <c r="H119" s="36"/>
      <c r="I119" s="36"/>
      <c r="J119" s="191"/>
      <c r="K119" s="191"/>
    </row>
    <row r="120" spans="1:11" s="95" customFormat="1">
      <c r="A120" s="119"/>
      <c r="B120" s="119"/>
      <c r="C120" s="93"/>
      <c r="D120" s="93"/>
      <c r="E120" s="93"/>
      <c r="F120" s="93"/>
      <c r="G120" s="36"/>
      <c r="H120" s="36"/>
      <c r="I120" s="36"/>
      <c r="J120" s="191"/>
      <c r="K120" s="191"/>
    </row>
    <row r="121" spans="1:11" s="95" customFormat="1">
      <c r="A121" s="119"/>
      <c r="B121" s="119"/>
      <c r="C121" s="93"/>
      <c r="D121" s="93"/>
      <c r="E121" s="93"/>
      <c r="F121" s="93"/>
      <c r="G121" s="36"/>
      <c r="H121" s="36"/>
      <c r="I121" s="36"/>
      <c r="J121" s="191"/>
      <c r="K121" s="191"/>
    </row>
    <row r="122" spans="1:11">
      <c r="A122" s="119"/>
      <c r="B122" s="119"/>
      <c r="C122" s="93"/>
      <c r="D122" s="93"/>
      <c r="E122" s="93"/>
      <c r="F122" s="93"/>
      <c r="G122" s="36"/>
      <c r="H122" s="36"/>
      <c r="I122" s="36"/>
    </row>
    <row r="123" spans="1:11">
      <c r="A123" s="119"/>
      <c r="B123" s="119"/>
      <c r="C123" s="93"/>
      <c r="D123" s="93"/>
      <c r="E123" s="93"/>
      <c r="F123" s="93"/>
      <c r="G123" s="36"/>
      <c r="H123" s="36"/>
      <c r="I123" s="36"/>
    </row>
    <row r="124" spans="1:11">
      <c r="A124" s="119"/>
      <c r="B124" s="119"/>
      <c r="C124" s="93"/>
      <c r="D124" s="93"/>
      <c r="E124" s="93"/>
      <c r="F124" s="93"/>
      <c r="G124" s="36"/>
      <c r="H124" s="36"/>
      <c r="I124" s="36"/>
    </row>
    <row r="125" spans="1:11">
      <c r="A125" s="39"/>
      <c r="B125" s="119"/>
      <c r="C125" s="93"/>
      <c r="D125" s="93"/>
      <c r="E125" s="93"/>
      <c r="F125" s="93"/>
      <c r="G125" s="36"/>
      <c r="H125" s="36"/>
      <c r="I125" s="36"/>
    </row>
    <row r="126" spans="1:11">
      <c r="A126" s="39"/>
      <c r="B126" s="119"/>
      <c r="C126" s="93"/>
      <c r="D126" s="93"/>
      <c r="E126" s="93"/>
      <c r="F126" s="93"/>
      <c r="G126" s="36"/>
      <c r="H126" s="36"/>
      <c r="I126" s="36"/>
      <c r="J126" s="191"/>
    </row>
    <row r="127" spans="1:11" s="172" customFormat="1">
      <c r="A127" s="119"/>
      <c r="B127" s="39"/>
      <c r="C127" s="38"/>
      <c r="D127" s="38"/>
      <c r="E127" s="38"/>
      <c r="F127" s="38"/>
      <c r="G127" s="36"/>
      <c r="H127" s="36"/>
      <c r="I127" s="36"/>
      <c r="J127" s="217"/>
      <c r="K127" s="217"/>
    </row>
    <row r="128" spans="1:11">
      <c r="A128" s="39"/>
      <c r="B128" s="93"/>
      <c r="C128" s="93"/>
      <c r="D128" s="93"/>
      <c r="E128" s="93"/>
      <c r="F128" s="93"/>
      <c r="G128" s="36"/>
      <c r="H128" s="192"/>
      <c r="I128" s="36"/>
    </row>
    <row r="129" spans="1:10">
      <c r="A129" s="119"/>
      <c r="B129" s="93"/>
      <c r="C129" s="93"/>
      <c r="D129" s="93"/>
      <c r="E129" s="93"/>
      <c r="F129" s="93"/>
      <c r="G129" s="36"/>
      <c r="H129" s="188"/>
      <c r="I129" s="36"/>
    </row>
    <row r="130" spans="1:10">
      <c r="A130" s="119"/>
      <c r="B130" s="93"/>
      <c r="C130" s="93"/>
      <c r="D130" s="93"/>
      <c r="E130" s="114"/>
      <c r="F130" s="188"/>
      <c r="G130" s="36"/>
      <c r="H130" s="192"/>
      <c r="I130" s="36"/>
    </row>
    <row r="131" spans="1:10">
      <c r="A131" s="119"/>
      <c r="B131" s="93"/>
      <c r="C131" s="93"/>
      <c r="D131" s="93"/>
      <c r="E131" s="93"/>
      <c r="F131" s="114"/>
      <c r="G131" s="36"/>
      <c r="H131" s="188"/>
      <c r="I131" s="36"/>
    </row>
    <row r="132" spans="1:10">
      <c r="A132" s="119"/>
      <c r="B132" s="93"/>
      <c r="C132" s="93"/>
      <c r="D132" s="93"/>
      <c r="E132" s="93"/>
      <c r="F132" s="93"/>
      <c r="G132" s="36"/>
      <c r="H132" s="188"/>
      <c r="I132" s="36"/>
    </row>
    <row r="133" spans="1:10">
      <c r="A133" s="119"/>
      <c r="B133" s="93"/>
      <c r="C133" s="93"/>
      <c r="D133" s="93"/>
      <c r="E133" s="254"/>
      <c r="F133" s="254"/>
      <c r="G133" s="36"/>
      <c r="H133" s="192"/>
      <c r="I133" s="36"/>
    </row>
    <row r="134" spans="1:10">
      <c r="A134" s="119"/>
      <c r="B134" s="93"/>
      <c r="C134" s="93"/>
      <c r="D134" s="93"/>
      <c r="E134" s="93"/>
      <c r="F134" s="93"/>
      <c r="G134" s="36"/>
      <c r="H134" s="188"/>
      <c r="I134" s="36"/>
      <c r="J134" s="191"/>
    </row>
    <row r="135" spans="1:10">
      <c r="A135" s="177"/>
      <c r="B135" s="193"/>
      <c r="C135" s="193"/>
      <c r="D135" s="193"/>
      <c r="E135" s="193"/>
      <c r="F135" s="193"/>
      <c r="G135" s="36"/>
      <c r="H135" s="192"/>
      <c r="I135" s="36"/>
    </row>
    <row r="136" spans="1:10">
      <c r="A136" s="119"/>
      <c r="B136" s="93"/>
      <c r="C136" s="93"/>
      <c r="D136" s="93"/>
      <c r="E136" s="93"/>
      <c r="F136" s="188"/>
      <c r="G136" s="36"/>
      <c r="H136" s="192"/>
      <c r="I136" s="36"/>
    </row>
    <row r="137" spans="1:10">
      <c r="A137" s="119"/>
      <c r="B137" s="93"/>
      <c r="C137" s="93"/>
      <c r="D137" s="93"/>
      <c r="E137" s="93"/>
      <c r="F137" s="93"/>
      <c r="G137" s="176"/>
      <c r="H137" s="176"/>
      <c r="I137" s="176"/>
    </row>
    <row r="138" spans="1:10">
      <c r="A138" s="119"/>
      <c r="B138" s="93"/>
      <c r="C138" s="93"/>
      <c r="D138" s="93"/>
      <c r="E138" s="93"/>
      <c r="F138" s="93"/>
      <c r="G138" s="176"/>
      <c r="H138" s="176"/>
      <c r="I138" s="176"/>
    </row>
    <row r="139" spans="1:10">
      <c r="A139" s="119"/>
      <c r="B139" s="93"/>
      <c r="C139" s="93"/>
      <c r="D139" s="93"/>
      <c r="E139" s="93"/>
      <c r="F139" s="93"/>
      <c r="G139" s="176"/>
      <c r="H139" s="176"/>
      <c r="I139" s="176"/>
    </row>
    <row r="140" spans="1:10">
      <c r="A140" s="119"/>
      <c r="B140" s="93"/>
      <c r="C140" s="93"/>
      <c r="D140" s="93"/>
      <c r="E140" s="93"/>
      <c r="F140" s="93"/>
      <c r="G140" s="176"/>
      <c r="H140" s="176"/>
      <c r="I140" s="176"/>
    </row>
    <row r="141" spans="1:10">
      <c r="A141" s="119"/>
      <c r="B141" s="93"/>
      <c r="C141" s="93"/>
      <c r="D141" s="93"/>
      <c r="E141" s="93"/>
      <c r="F141" s="93"/>
      <c r="G141" s="176"/>
      <c r="H141" s="176"/>
      <c r="I141" s="176"/>
    </row>
    <row r="150" spans="1:1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</row>
    <row r="151" spans="1:1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</row>
    <row r="152" spans="1:1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</row>
    <row r="153" spans="1:1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</row>
    <row r="154" spans="1:1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</row>
    <row r="155" spans="1:1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</row>
    <row r="156" spans="1:1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</row>
    <row r="157" spans="1:1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</row>
    <row r="158" spans="1:1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</row>
    <row r="159" spans="1:1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</row>
    <row r="160" spans="1:1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</row>
    <row r="161" spans="1:1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</row>
    <row r="162" spans="1:1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</row>
  </sheetData>
  <sheetProtection password="CA86" sheet="1" objects="1" scenarios="1"/>
  <mergeCells count="9">
    <mergeCell ref="A1:K1"/>
    <mergeCell ref="A3:K3"/>
    <mergeCell ref="G70:G71"/>
    <mergeCell ref="H70:H71"/>
    <mergeCell ref="E133:F133"/>
    <mergeCell ref="G113:G114"/>
    <mergeCell ref="H113:H114"/>
    <mergeCell ref="A7:F7"/>
    <mergeCell ref="A45:A49"/>
  </mergeCells>
  <phoneticPr fontId="1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workbookViewId="0">
      <selection sqref="A1:N1"/>
    </sheetView>
  </sheetViews>
  <sheetFormatPr defaultRowHeight="13.5"/>
  <cols>
    <col min="1" max="3" width="2.75" style="71" customWidth="1"/>
    <col min="4" max="4" width="17.5" style="71" customWidth="1"/>
    <col min="5" max="7" width="12.5" style="55" customWidth="1"/>
    <col min="8" max="10" width="2.75" style="71" customWidth="1"/>
    <col min="11" max="11" width="17.5" style="71" customWidth="1"/>
    <col min="12" max="13" width="12.5" style="55" customWidth="1"/>
    <col min="14" max="14" width="12.5" style="71" customWidth="1"/>
  </cols>
  <sheetData>
    <row r="1" spans="1:14" ht="18.75">
      <c r="A1" s="267" t="s">
        <v>127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4" ht="7.5" customHeight="1">
      <c r="A2" s="69"/>
      <c r="B2" s="69"/>
      <c r="C2" s="69"/>
      <c r="D2" s="69"/>
      <c r="E2" s="62"/>
      <c r="F2" s="62"/>
      <c r="G2" s="62"/>
      <c r="H2" s="69"/>
      <c r="I2" s="69"/>
      <c r="J2" s="69"/>
      <c r="K2" s="69"/>
      <c r="L2" s="62"/>
      <c r="M2" s="62"/>
    </row>
    <row r="3" spans="1:14">
      <c r="A3" s="268" t="s">
        <v>128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14">
      <c r="A4" s="218" t="s">
        <v>2</v>
      </c>
      <c r="N4" s="71" t="s">
        <v>68</v>
      </c>
    </row>
    <row r="5" spans="1:14" ht="7.5" customHeight="1"/>
    <row r="6" spans="1:14" ht="20.25" customHeight="1">
      <c r="A6" s="258" t="s">
        <v>129</v>
      </c>
      <c r="B6" s="259"/>
      <c r="C6" s="259"/>
      <c r="D6" s="259"/>
      <c r="E6" s="259"/>
      <c r="F6" s="259"/>
      <c r="G6" s="269"/>
      <c r="H6" s="270" t="s">
        <v>130</v>
      </c>
      <c r="I6" s="259"/>
      <c r="J6" s="259"/>
      <c r="K6" s="259"/>
      <c r="L6" s="259"/>
      <c r="M6" s="259"/>
      <c r="N6" s="260"/>
    </row>
    <row r="7" spans="1:14" ht="20.25" customHeight="1">
      <c r="A7" s="258" t="s">
        <v>131</v>
      </c>
      <c r="B7" s="259"/>
      <c r="C7" s="259"/>
      <c r="D7" s="259"/>
      <c r="E7" s="58" t="s">
        <v>132</v>
      </c>
      <c r="F7" s="58" t="s">
        <v>133</v>
      </c>
      <c r="G7" s="64" t="s">
        <v>134</v>
      </c>
      <c r="H7" s="259" t="s">
        <v>131</v>
      </c>
      <c r="I7" s="259"/>
      <c r="J7" s="259"/>
      <c r="K7" s="260"/>
      <c r="L7" s="65" t="s">
        <v>132</v>
      </c>
      <c r="M7" s="58" t="s">
        <v>133</v>
      </c>
      <c r="N7" s="58" t="s">
        <v>134</v>
      </c>
    </row>
    <row r="8" spans="1:14" ht="18.75" customHeight="1">
      <c r="A8" s="220" t="s">
        <v>135</v>
      </c>
      <c r="B8" s="73"/>
      <c r="C8" s="73"/>
      <c r="D8" s="73"/>
      <c r="E8" s="57">
        <f>E9+SUM(E13:E18)</f>
        <v>41395466</v>
      </c>
      <c r="F8" s="57">
        <f>F9+SUM(F13:F18)</f>
        <v>44912247</v>
      </c>
      <c r="G8" s="66">
        <f>E8-F8</f>
        <v>-3516781</v>
      </c>
      <c r="H8" s="72" t="s">
        <v>136</v>
      </c>
      <c r="I8" s="72"/>
      <c r="J8" s="72"/>
      <c r="K8" s="72"/>
      <c r="L8" s="60">
        <f>SUM(L9:L16)</f>
        <v>17514085</v>
      </c>
      <c r="M8" s="60">
        <f>SUM(M9:M16)</f>
        <v>14039028</v>
      </c>
      <c r="N8" s="221">
        <f>L8-M8</f>
        <v>3475057</v>
      </c>
    </row>
    <row r="9" spans="1:14" ht="15" customHeight="1">
      <c r="A9" s="222"/>
      <c r="B9" s="223" t="s">
        <v>137</v>
      </c>
      <c r="C9" s="74"/>
      <c r="D9" s="74"/>
      <c r="E9" s="59">
        <v>19609480</v>
      </c>
      <c r="F9" s="59">
        <f>SUM(F10:F12)</f>
        <v>26622802</v>
      </c>
      <c r="G9" s="66">
        <f t="shared" ref="G9:G35" si="0">E9-F9</f>
        <v>-7013322</v>
      </c>
      <c r="H9" s="73"/>
      <c r="I9" s="271" t="s">
        <v>138</v>
      </c>
      <c r="J9" s="271"/>
      <c r="K9" s="272"/>
      <c r="L9" s="57">
        <v>1490000</v>
      </c>
      <c r="M9" s="57">
        <v>1490000</v>
      </c>
      <c r="N9" s="224">
        <f>L9-M9</f>
        <v>0</v>
      </c>
    </row>
    <row r="10" spans="1:14" ht="15" customHeight="1">
      <c r="A10" s="220"/>
      <c r="B10" s="225"/>
      <c r="C10" s="73" t="s">
        <v>139</v>
      </c>
      <c r="D10" s="73"/>
      <c r="E10" s="57">
        <v>192519</v>
      </c>
      <c r="F10" s="57">
        <v>329976</v>
      </c>
      <c r="G10" s="67">
        <f t="shared" si="0"/>
        <v>-137457</v>
      </c>
      <c r="H10" s="73"/>
      <c r="I10" s="73" t="s">
        <v>140</v>
      </c>
      <c r="J10" s="73"/>
      <c r="K10" s="73"/>
      <c r="L10" s="57">
        <v>176843</v>
      </c>
      <c r="M10" s="57">
        <v>0</v>
      </c>
      <c r="N10" s="224">
        <f>L10-M10</f>
        <v>176843</v>
      </c>
    </row>
    <row r="11" spans="1:14" ht="15" customHeight="1">
      <c r="A11" s="220"/>
      <c r="B11" s="225"/>
      <c r="C11" s="73" t="s">
        <v>142</v>
      </c>
      <c r="D11" s="73"/>
      <c r="E11" s="57">
        <v>19360251</v>
      </c>
      <c r="F11" s="57">
        <v>26276586</v>
      </c>
      <c r="G11" s="67">
        <f t="shared" si="0"/>
        <v>-6916335</v>
      </c>
      <c r="H11" s="73"/>
      <c r="I11" s="225" t="s">
        <v>143</v>
      </c>
      <c r="J11" s="73"/>
      <c r="K11" s="73"/>
      <c r="L11" s="57">
        <v>3997000</v>
      </c>
      <c r="M11" s="57">
        <v>1751000</v>
      </c>
      <c r="N11" s="224">
        <f t="shared" ref="N11:N35" si="1">L11-M11</f>
        <v>2246000</v>
      </c>
    </row>
    <row r="12" spans="1:14" ht="15" customHeight="1">
      <c r="A12" s="220"/>
      <c r="B12" s="225"/>
      <c r="C12" s="73" t="s">
        <v>145</v>
      </c>
      <c r="D12" s="73"/>
      <c r="E12" s="57">
        <v>56710</v>
      </c>
      <c r="F12" s="57">
        <v>16240</v>
      </c>
      <c r="G12" s="67">
        <f t="shared" si="0"/>
        <v>40470</v>
      </c>
      <c r="H12" s="73"/>
      <c r="I12" s="225" t="s">
        <v>146</v>
      </c>
      <c r="J12" s="73"/>
      <c r="K12" s="73"/>
      <c r="L12" s="57">
        <v>8201788</v>
      </c>
      <c r="M12" s="57">
        <v>7404391</v>
      </c>
      <c r="N12" s="224">
        <f t="shared" si="1"/>
        <v>797397</v>
      </c>
    </row>
    <row r="13" spans="1:14" ht="15" customHeight="1">
      <c r="A13" s="220"/>
      <c r="B13" s="226" t="s">
        <v>148</v>
      </c>
      <c r="C13" s="73"/>
      <c r="D13" s="73"/>
      <c r="E13" s="57">
        <v>128988</v>
      </c>
      <c r="F13" s="57">
        <v>3420</v>
      </c>
      <c r="G13" s="67">
        <f t="shared" si="0"/>
        <v>125568</v>
      </c>
      <c r="H13" s="73"/>
      <c r="I13" s="225" t="s">
        <v>149</v>
      </c>
      <c r="J13" s="73"/>
      <c r="K13" s="73"/>
      <c r="L13" s="57">
        <v>1486108</v>
      </c>
      <c r="M13" s="57">
        <v>332263</v>
      </c>
      <c r="N13" s="224">
        <f t="shared" si="1"/>
        <v>1153845</v>
      </c>
    </row>
    <row r="14" spans="1:14" ht="15" customHeight="1">
      <c r="A14" s="220"/>
      <c r="B14" s="226" t="s">
        <v>151</v>
      </c>
      <c r="C14" s="73"/>
      <c r="D14" s="73"/>
      <c r="E14" s="57">
        <v>4642000</v>
      </c>
      <c r="F14" s="57">
        <v>0</v>
      </c>
      <c r="G14" s="67">
        <f t="shared" si="0"/>
        <v>4642000</v>
      </c>
      <c r="H14" s="73"/>
      <c r="I14" s="225" t="s">
        <v>152</v>
      </c>
      <c r="J14" s="73"/>
      <c r="K14" s="73"/>
      <c r="L14" s="57">
        <v>2162346</v>
      </c>
      <c r="M14" s="57">
        <v>3061374</v>
      </c>
      <c r="N14" s="224">
        <f t="shared" si="1"/>
        <v>-899028</v>
      </c>
    </row>
    <row r="15" spans="1:14" ht="15" customHeight="1">
      <c r="A15" s="220"/>
      <c r="B15" s="226" t="s">
        <v>141</v>
      </c>
      <c r="C15" s="73"/>
      <c r="D15" s="73"/>
      <c r="E15" s="57">
        <v>16858058</v>
      </c>
      <c r="F15" s="57">
        <v>18274405</v>
      </c>
      <c r="G15" s="67">
        <f t="shared" si="0"/>
        <v>-1416347</v>
      </c>
      <c r="H15" s="73"/>
      <c r="I15" s="225"/>
      <c r="J15" s="73"/>
      <c r="K15" s="73"/>
      <c r="L15" s="57"/>
      <c r="M15" s="57"/>
      <c r="N15" s="224"/>
    </row>
    <row r="16" spans="1:14" ht="15" customHeight="1">
      <c r="A16" s="220"/>
      <c r="B16" s="226" t="s">
        <v>155</v>
      </c>
      <c r="C16" s="73"/>
      <c r="D16" s="73"/>
      <c r="E16" s="57">
        <v>0</v>
      </c>
      <c r="F16" s="57">
        <v>11620</v>
      </c>
      <c r="G16" s="67">
        <f t="shared" si="0"/>
        <v>-11620</v>
      </c>
      <c r="H16" s="73"/>
      <c r="I16" s="225"/>
      <c r="J16" s="73"/>
      <c r="K16" s="73"/>
      <c r="L16" s="57"/>
      <c r="M16" s="57"/>
      <c r="N16" s="224"/>
    </row>
    <row r="17" spans="1:14" ht="18.75" customHeight="1">
      <c r="A17" s="220"/>
      <c r="B17" s="226" t="s">
        <v>153</v>
      </c>
      <c r="C17" s="73"/>
      <c r="D17" s="73"/>
      <c r="E17" s="57">
        <v>24940</v>
      </c>
      <c r="F17" s="57">
        <v>0</v>
      </c>
      <c r="G17" s="67">
        <f t="shared" si="0"/>
        <v>24940</v>
      </c>
      <c r="H17" s="73"/>
      <c r="I17" s="225"/>
      <c r="J17" s="73"/>
      <c r="K17" s="73"/>
      <c r="L17" s="57"/>
      <c r="M17" s="57"/>
      <c r="N17" s="224"/>
    </row>
    <row r="18" spans="1:14" ht="16.5" customHeight="1">
      <c r="A18" s="220"/>
      <c r="B18" s="226" t="s">
        <v>154</v>
      </c>
      <c r="C18" s="73"/>
      <c r="D18" s="73"/>
      <c r="E18" s="57">
        <v>132000</v>
      </c>
      <c r="F18" s="57">
        <v>0</v>
      </c>
      <c r="G18" s="67">
        <f t="shared" si="0"/>
        <v>132000</v>
      </c>
      <c r="H18" s="73"/>
      <c r="I18" s="225"/>
      <c r="J18" s="73"/>
      <c r="K18" s="73"/>
      <c r="L18" s="57"/>
      <c r="M18" s="57"/>
      <c r="N18" s="224"/>
    </row>
    <row r="19" spans="1:14" ht="16.5" customHeight="1">
      <c r="A19" s="227" t="s">
        <v>156</v>
      </c>
      <c r="B19" s="72"/>
      <c r="C19" s="72"/>
      <c r="D19" s="72"/>
      <c r="E19" s="60">
        <f>E20+E23</f>
        <v>254097369</v>
      </c>
      <c r="F19" s="60">
        <f>F20+F23</f>
        <v>250795328</v>
      </c>
      <c r="G19" s="68">
        <f t="shared" si="0"/>
        <v>3302041</v>
      </c>
      <c r="H19" s="72" t="s">
        <v>159</v>
      </c>
      <c r="I19" s="72"/>
      <c r="J19" s="72"/>
      <c r="K19" s="72"/>
      <c r="L19" s="60">
        <f>SUM(L20:L21)</f>
        <v>30146173</v>
      </c>
      <c r="M19" s="60">
        <f>M20+M21</f>
        <v>32259632</v>
      </c>
      <c r="N19" s="221">
        <f t="shared" si="1"/>
        <v>-2113459</v>
      </c>
    </row>
    <row r="20" spans="1:14" ht="18.75" customHeight="1">
      <c r="A20" s="227"/>
      <c r="B20" s="72" t="s">
        <v>157</v>
      </c>
      <c r="C20" s="72"/>
      <c r="D20" s="72"/>
      <c r="E20" s="60">
        <f>SUM(E21:E22)</f>
        <v>172195012</v>
      </c>
      <c r="F20" s="60">
        <f>SUM(F21:F22)</f>
        <v>177077400</v>
      </c>
      <c r="G20" s="68">
        <f t="shared" si="0"/>
        <v>-4882388</v>
      </c>
      <c r="H20" s="73"/>
      <c r="I20" s="73" t="s">
        <v>161</v>
      </c>
      <c r="J20" s="73"/>
      <c r="K20" s="73"/>
      <c r="L20" s="57">
        <v>20860000</v>
      </c>
      <c r="M20" s="57">
        <v>22350000</v>
      </c>
      <c r="N20" s="224">
        <f t="shared" si="1"/>
        <v>-1490000</v>
      </c>
    </row>
    <row r="21" spans="1:14" ht="18.75" customHeight="1">
      <c r="A21" s="220"/>
      <c r="B21" s="73" t="s">
        <v>158</v>
      </c>
      <c r="C21" s="73"/>
      <c r="D21" s="73"/>
      <c r="E21" s="57">
        <v>59200000</v>
      </c>
      <c r="F21" s="57">
        <v>59200000</v>
      </c>
      <c r="G21" s="67">
        <f t="shared" si="0"/>
        <v>0</v>
      </c>
      <c r="H21" s="73"/>
      <c r="I21" s="73" t="s">
        <v>163</v>
      </c>
      <c r="J21" s="73"/>
      <c r="K21" s="73"/>
      <c r="L21" s="57">
        <v>9286173</v>
      </c>
      <c r="M21" s="57">
        <v>9909632</v>
      </c>
      <c r="N21" s="224">
        <f t="shared" si="1"/>
        <v>-623459</v>
      </c>
    </row>
    <row r="22" spans="1:14" ht="16.5" customHeight="1">
      <c r="A22" s="220"/>
      <c r="B22" s="73" t="s">
        <v>160</v>
      </c>
      <c r="C22" s="73"/>
      <c r="D22" s="73"/>
      <c r="E22" s="57">
        <v>112995012</v>
      </c>
      <c r="F22" s="57">
        <v>117877400</v>
      </c>
      <c r="G22" s="67">
        <f t="shared" si="0"/>
        <v>-4882388</v>
      </c>
      <c r="H22" s="74" t="s">
        <v>164</v>
      </c>
      <c r="I22" s="74"/>
      <c r="J22" s="74"/>
      <c r="K22" s="74"/>
      <c r="L22" s="59">
        <f>L8+L19</f>
        <v>47660258</v>
      </c>
      <c r="M22" s="59">
        <f>M8+M19</f>
        <v>46298660</v>
      </c>
      <c r="N22" s="221">
        <f t="shared" si="1"/>
        <v>1361598</v>
      </c>
    </row>
    <row r="23" spans="1:14" ht="16.5" customHeight="1">
      <c r="A23" s="227"/>
      <c r="B23" s="72" t="s">
        <v>162</v>
      </c>
      <c r="C23" s="72"/>
      <c r="D23" s="72"/>
      <c r="E23" s="60">
        <f>SUM(E24:E33)</f>
        <v>81902357</v>
      </c>
      <c r="F23" s="60">
        <f>SUM(F24:F33)</f>
        <v>73717928</v>
      </c>
      <c r="G23" s="68">
        <f t="shared" si="0"/>
        <v>8184429</v>
      </c>
      <c r="H23" s="78"/>
      <c r="I23" s="130"/>
      <c r="J23" s="130"/>
      <c r="K23" s="130"/>
      <c r="L23" s="130" t="s">
        <v>165</v>
      </c>
      <c r="M23" s="130"/>
      <c r="N23" s="131"/>
    </row>
    <row r="24" spans="1:14" ht="16.5" customHeight="1">
      <c r="A24" s="220"/>
      <c r="B24" s="73" t="s">
        <v>158</v>
      </c>
      <c r="C24" s="73"/>
      <c r="D24" s="73"/>
      <c r="E24" s="57">
        <v>20738641</v>
      </c>
      <c r="F24" s="57">
        <v>10876000</v>
      </c>
      <c r="G24" s="67">
        <f t="shared" si="0"/>
        <v>9862641</v>
      </c>
      <c r="H24" s="124" t="s">
        <v>167</v>
      </c>
      <c r="I24" s="125"/>
      <c r="J24" s="125"/>
      <c r="K24" s="126"/>
      <c r="L24" s="273">
        <f>L26</f>
        <v>48217095</v>
      </c>
      <c r="M24" s="273">
        <f>M26</f>
        <v>48217095</v>
      </c>
      <c r="N24" s="275">
        <f t="shared" si="1"/>
        <v>0</v>
      </c>
    </row>
    <row r="25" spans="1:14" ht="16.5" customHeight="1">
      <c r="A25" s="220"/>
      <c r="B25" s="73" t="s">
        <v>160</v>
      </c>
      <c r="C25" s="73"/>
      <c r="D25" s="73"/>
      <c r="E25" s="57">
        <v>24398268</v>
      </c>
      <c r="F25" s="57">
        <v>24142680</v>
      </c>
      <c r="G25" s="67">
        <f t="shared" si="0"/>
        <v>255588</v>
      </c>
      <c r="H25" s="127"/>
      <c r="I25" s="128"/>
      <c r="J25" s="128"/>
      <c r="K25" s="129"/>
      <c r="L25" s="274"/>
      <c r="M25" s="274"/>
      <c r="N25" s="276"/>
    </row>
    <row r="26" spans="1:14" ht="16.5" customHeight="1">
      <c r="A26" s="220"/>
      <c r="B26" s="73" t="s">
        <v>166</v>
      </c>
      <c r="C26" s="73"/>
      <c r="D26" s="73"/>
      <c r="E26" s="57">
        <v>8661403</v>
      </c>
      <c r="F26" s="57">
        <v>9025121</v>
      </c>
      <c r="G26" s="67">
        <f t="shared" si="0"/>
        <v>-363718</v>
      </c>
      <c r="H26" s="75"/>
      <c r="I26" s="76" t="s">
        <v>167</v>
      </c>
      <c r="J26" s="76"/>
      <c r="K26" s="77"/>
      <c r="L26" s="61">
        <v>48217095</v>
      </c>
      <c r="M26" s="61">
        <v>48217095</v>
      </c>
      <c r="N26" s="184">
        <f t="shared" si="1"/>
        <v>0</v>
      </c>
    </row>
    <row r="27" spans="1:14" ht="16.5" customHeight="1">
      <c r="A27" s="220"/>
      <c r="B27" s="73" t="s">
        <v>168</v>
      </c>
      <c r="C27" s="73"/>
      <c r="D27" s="73"/>
      <c r="E27" s="57">
        <v>8373615</v>
      </c>
      <c r="F27" s="57">
        <v>9642062</v>
      </c>
      <c r="G27" s="67">
        <f t="shared" si="0"/>
        <v>-1268447</v>
      </c>
      <c r="H27" s="128" t="s">
        <v>171</v>
      </c>
      <c r="I27" s="128"/>
      <c r="J27" s="128"/>
      <c r="K27" s="129"/>
      <c r="L27" s="61">
        <v>141109640</v>
      </c>
      <c r="M27" s="61">
        <v>143911620</v>
      </c>
      <c r="N27" s="184">
        <f t="shared" si="1"/>
        <v>-2801980</v>
      </c>
    </row>
    <row r="28" spans="1:14" ht="16.5" customHeight="1">
      <c r="A28" s="220"/>
      <c r="B28" s="71" t="s">
        <v>173</v>
      </c>
      <c r="C28" s="73"/>
      <c r="D28" s="73"/>
      <c r="E28" s="57">
        <v>8578249</v>
      </c>
      <c r="F28" s="57">
        <v>6794340</v>
      </c>
      <c r="G28" s="67">
        <f t="shared" si="0"/>
        <v>1783909</v>
      </c>
      <c r="H28" s="125" t="s">
        <v>174</v>
      </c>
      <c r="I28" s="125"/>
      <c r="J28" s="125"/>
      <c r="K28" s="126"/>
      <c r="L28" s="122">
        <f>L29+L30</f>
        <v>0</v>
      </c>
      <c r="M28" s="122">
        <f>M29+M30</f>
        <v>988850</v>
      </c>
      <c r="N28" s="229">
        <f t="shared" si="1"/>
        <v>-988850</v>
      </c>
    </row>
    <row r="29" spans="1:14" ht="16.5" customHeight="1">
      <c r="A29" s="220"/>
      <c r="B29" s="73" t="s">
        <v>170</v>
      </c>
      <c r="C29" s="73"/>
      <c r="D29" s="73"/>
      <c r="E29" s="57">
        <v>1866008</v>
      </c>
      <c r="F29" s="57">
        <v>2339243</v>
      </c>
      <c r="G29" s="67">
        <f t="shared" si="0"/>
        <v>-473235</v>
      </c>
      <c r="H29" s="124"/>
      <c r="I29" s="125" t="s">
        <v>176</v>
      </c>
      <c r="J29" s="125"/>
      <c r="K29" s="126"/>
      <c r="L29" s="121">
        <v>0</v>
      </c>
      <c r="M29" s="121">
        <v>988850</v>
      </c>
      <c r="N29" s="230">
        <f t="shared" si="1"/>
        <v>-988850</v>
      </c>
    </row>
    <row r="30" spans="1:14" ht="16.5" customHeight="1">
      <c r="A30" s="220"/>
      <c r="B30" s="73" t="s">
        <v>172</v>
      </c>
      <c r="C30" s="73"/>
      <c r="D30" s="73"/>
      <c r="E30" s="57">
        <v>9286173</v>
      </c>
      <c r="F30" s="57">
        <v>9909632</v>
      </c>
      <c r="G30" s="67">
        <f t="shared" si="0"/>
        <v>-623459</v>
      </c>
      <c r="H30" s="231"/>
      <c r="I30" s="232"/>
      <c r="J30" s="232"/>
      <c r="K30" s="233"/>
      <c r="L30" s="123"/>
      <c r="M30" s="123"/>
      <c r="N30" s="183"/>
    </row>
    <row r="31" spans="1:14" ht="16.5" customHeight="1">
      <c r="A31" s="220"/>
      <c r="B31" s="73" t="s">
        <v>175</v>
      </c>
      <c r="C31" s="73"/>
      <c r="D31" s="73"/>
      <c r="E31" s="57">
        <v>0</v>
      </c>
      <c r="F31" s="57">
        <v>988850</v>
      </c>
      <c r="G31" s="67">
        <f t="shared" si="0"/>
        <v>-988850</v>
      </c>
      <c r="H31" s="78" t="s">
        <v>178</v>
      </c>
      <c r="I31" s="76"/>
      <c r="J31" s="76"/>
      <c r="K31" s="77"/>
      <c r="L31" s="61">
        <f>L32</f>
        <v>58505842</v>
      </c>
      <c r="M31" s="61">
        <f>M32</f>
        <v>56291350</v>
      </c>
      <c r="N31" s="184">
        <f t="shared" si="1"/>
        <v>2214492</v>
      </c>
    </row>
    <row r="32" spans="1:14" ht="16.5" customHeight="1">
      <c r="A32" s="220"/>
      <c r="B32" s="73"/>
      <c r="C32" s="73"/>
      <c r="D32" s="73"/>
      <c r="E32" s="57"/>
      <c r="F32" s="57"/>
      <c r="G32" s="67"/>
      <c r="H32" s="73"/>
      <c r="I32" s="73" t="s">
        <v>178</v>
      </c>
      <c r="J32" s="73"/>
      <c r="K32" s="73"/>
      <c r="L32" s="122">
        <f>E35-L22-L24-L27-L28</f>
        <v>58505842</v>
      </c>
      <c r="M32" s="122">
        <f>F35-M22-M24-M27-M28</f>
        <v>56291350</v>
      </c>
      <c r="N32" s="224">
        <f t="shared" si="1"/>
        <v>2214492</v>
      </c>
    </row>
    <row r="33" spans="1:14" ht="18.75" customHeight="1">
      <c r="A33" s="220"/>
      <c r="B33" s="73"/>
      <c r="C33" s="73"/>
      <c r="D33" s="73"/>
      <c r="E33" s="57"/>
      <c r="F33" s="57"/>
      <c r="G33" s="67"/>
      <c r="H33" s="79"/>
      <c r="I33" s="79" t="s">
        <v>180</v>
      </c>
      <c r="J33" s="79"/>
      <c r="K33" s="79"/>
      <c r="L33" s="57">
        <v>1225642</v>
      </c>
      <c r="M33" s="57">
        <v>10179385</v>
      </c>
      <c r="N33" s="224">
        <f t="shared" si="1"/>
        <v>-8953743</v>
      </c>
    </row>
    <row r="34" spans="1:14" ht="15" customHeight="1">
      <c r="A34" s="220"/>
      <c r="B34" s="73"/>
      <c r="C34" s="73"/>
      <c r="D34" s="73"/>
      <c r="E34" s="57"/>
      <c r="F34" s="40"/>
      <c r="G34" s="67"/>
      <c r="H34" s="73" t="s">
        <v>182</v>
      </c>
      <c r="I34" s="73"/>
      <c r="L34" s="61">
        <f>L24+L27+L28+L31</f>
        <v>247832577</v>
      </c>
      <c r="M34" s="61">
        <f>M24+M27+M28+M31</f>
        <v>249408915</v>
      </c>
      <c r="N34" s="221">
        <f t="shared" si="1"/>
        <v>-1576338</v>
      </c>
    </row>
    <row r="35" spans="1:14" ht="15" customHeight="1">
      <c r="A35" s="227" t="s">
        <v>179</v>
      </c>
      <c r="B35" s="72"/>
      <c r="C35" s="72"/>
      <c r="D35" s="72"/>
      <c r="E35" s="60">
        <f>E8+E19</f>
        <v>295492835</v>
      </c>
      <c r="F35" s="60">
        <f>F8+F19</f>
        <v>295707575</v>
      </c>
      <c r="G35" s="68">
        <f t="shared" si="0"/>
        <v>-214740</v>
      </c>
      <c r="H35" s="72" t="s">
        <v>183</v>
      </c>
      <c r="I35" s="72"/>
      <c r="J35" s="72"/>
      <c r="K35" s="72"/>
      <c r="L35" s="60">
        <f>L22+L34</f>
        <v>295492835</v>
      </c>
      <c r="M35" s="60">
        <f>M22+M34</f>
        <v>295707575</v>
      </c>
      <c r="N35" s="221">
        <f t="shared" si="1"/>
        <v>-214740</v>
      </c>
    </row>
    <row r="36" spans="1:14" ht="15" customHeight="1"/>
    <row r="38" spans="1:14" ht="13.5" customHeight="1">
      <c r="E38" s="71"/>
      <c r="F38" s="71"/>
      <c r="G38" s="71"/>
      <c r="H38" s="55"/>
      <c r="I38" s="55"/>
      <c r="K38"/>
      <c r="L38"/>
      <c r="M38"/>
      <c r="N38"/>
    </row>
    <row r="39" spans="1:14">
      <c r="E39" s="71"/>
      <c r="F39" s="71"/>
      <c r="G39" s="71"/>
      <c r="H39" s="55"/>
      <c r="I39" s="55"/>
      <c r="K39"/>
      <c r="L39"/>
      <c r="M39"/>
      <c r="N39"/>
    </row>
    <row r="40" spans="1:14">
      <c r="E40" s="71"/>
      <c r="F40" s="71"/>
      <c r="G40" s="71"/>
      <c r="H40" s="55"/>
      <c r="I40" s="55"/>
      <c r="K40"/>
      <c r="L40"/>
      <c r="M40"/>
      <c r="N40"/>
    </row>
    <row r="41" spans="1:14">
      <c r="E41" s="71"/>
      <c r="F41" s="71"/>
      <c r="G41" s="71"/>
      <c r="H41" s="55"/>
      <c r="I41" s="55"/>
      <c r="K41"/>
      <c r="L41"/>
      <c r="M41"/>
      <c r="N41"/>
    </row>
    <row r="49" customFormat="1"/>
    <row r="50" customFormat="1"/>
    <row r="51" customFormat="1"/>
  </sheetData>
  <sheetProtection password="CA86" sheet="1" objects="1" scenarios="1"/>
  <mergeCells count="10">
    <mergeCell ref="I9:K9"/>
    <mergeCell ref="L24:L25"/>
    <mergeCell ref="N24:N25"/>
    <mergeCell ref="M24:M25"/>
    <mergeCell ref="A1:N1"/>
    <mergeCell ref="A3:N3"/>
    <mergeCell ref="A7:D7"/>
    <mergeCell ref="H7:K7"/>
    <mergeCell ref="A6:G6"/>
    <mergeCell ref="H6:N6"/>
  </mergeCells>
  <phoneticPr fontId="1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workbookViewId="0">
      <selection activeCell="P42" sqref="P42"/>
    </sheetView>
  </sheetViews>
  <sheetFormatPr defaultRowHeight="13.5"/>
  <cols>
    <col min="1" max="1" width="2.75" style="71" customWidth="1"/>
    <col min="2" max="2" width="1.625" style="71" customWidth="1"/>
    <col min="3" max="4" width="2.75" style="71" customWidth="1"/>
    <col min="5" max="5" width="17.5" style="71" customWidth="1"/>
    <col min="6" max="10" width="13.125" style="55" customWidth="1"/>
    <col min="11" max="16384" width="9" style="54"/>
  </cols>
  <sheetData>
    <row r="1" spans="1:10" ht="18.75" customHeight="1">
      <c r="A1" s="267" t="s">
        <v>127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ht="7.5" customHeight="1">
      <c r="A2" s="69"/>
      <c r="B2" s="69"/>
      <c r="C2" s="69"/>
      <c r="D2" s="69"/>
      <c r="E2" s="69"/>
      <c r="F2" s="62"/>
      <c r="G2" s="62"/>
      <c r="H2" s="62"/>
    </row>
    <row r="3" spans="1:10">
      <c r="A3" s="268" t="s">
        <v>128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0" ht="7.5" customHeight="1">
      <c r="A4" s="70"/>
      <c r="B4" s="70"/>
      <c r="C4" s="70"/>
      <c r="D4" s="70"/>
      <c r="E4" s="70"/>
      <c r="F4" s="63"/>
      <c r="G4" s="63"/>
      <c r="H4" s="63"/>
    </row>
    <row r="5" spans="1:10">
      <c r="A5" s="218" t="s">
        <v>2</v>
      </c>
      <c r="B5" s="218"/>
    </row>
    <row r="6" spans="1:10" ht="15" customHeight="1">
      <c r="A6" s="219"/>
      <c r="B6" s="219"/>
      <c r="C6" s="219"/>
      <c r="D6" s="219"/>
      <c r="E6" s="219"/>
      <c r="F6" s="219"/>
      <c r="G6" s="53"/>
      <c r="H6" s="53"/>
      <c r="J6" s="55" t="s">
        <v>68</v>
      </c>
    </row>
    <row r="7" spans="1:10" ht="18.75" customHeight="1">
      <c r="A7" s="258" t="s">
        <v>3</v>
      </c>
      <c r="B7" s="259"/>
      <c r="C7" s="259"/>
      <c r="D7" s="259"/>
      <c r="E7" s="259"/>
      <c r="F7" s="58" t="s">
        <v>4</v>
      </c>
      <c r="G7" s="58" t="s">
        <v>5</v>
      </c>
      <c r="H7" s="56" t="s">
        <v>6</v>
      </c>
      <c r="I7" s="42" t="s">
        <v>7</v>
      </c>
      <c r="J7" s="42" t="s">
        <v>8</v>
      </c>
    </row>
    <row r="8" spans="1:10" ht="15" customHeight="1">
      <c r="A8" s="220" t="s">
        <v>135</v>
      </c>
      <c r="B8" s="73"/>
      <c r="C8" s="73"/>
      <c r="D8" s="73"/>
      <c r="E8" s="73"/>
      <c r="F8" s="41">
        <f>SUM(F9:F15)</f>
        <v>46832929</v>
      </c>
      <c r="G8" s="41">
        <f>SUM(G9:G15)</f>
        <v>4301129</v>
      </c>
      <c r="H8" s="43">
        <f>SUM(H9:H15)</f>
        <v>51134058</v>
      </c>
      <c r="I8" s="44">
        <f>SUM(I9:I15)</f>
        <v>9738592</v>
      </c>
      <c r="J8" s="44">
        <f>SUM(J9:J15)</f>
        <v>41395466</v>
      </c>
    </row>
    <row r="9" spans="1:10" ht="15" customHeight="1">
      <c r="A9" s="222"/>
      <c r="B9" s="74"/>
      <c r="C9" s="223" t="s">
        <v>137</v>
      </c>
      <c r="D9" s="74"/>
      <c r="E9" s="74"/>
      <c r="F9" s="45">
        <v>17375479</v>
      </c>
      <c r="G9" s="45">
        <v>2234001</v>
      </c>
      <c r="H9" s="46">
        <f t="shared" ref="H9:H51" si="0">SUM(F9:G9)</f>
        <v>19609480</v>
      </c>
      <c r="I9" s="41">
        <v>0</v>
      </c>
      <c r="J9" s="41">
        <f>H9-I9</f>
        <v>19609480</v>
      </c>
    </row>
    <row r="10" spans="1:10" ht="15" customHeight="1">
      <c r="A10" s="220"/>
      <c r="B10" s="73"/>
      <c r="C10" s="225" t="s">
        <v>141</v>
      </c>
      <c r="D10" s="73"/>
      <c r="E10" s="73"/>
      <c r="F10" s="41">
        <v>14801630</v>
      </c>
      <c r="G10" s="41">
        <v>2056428</v>
      </c>
      <c r="H10" s="41">
        <f t="shared" si="0"/>
        <v>16858058</v>
      </c>
      <c r="I10" s="41">
        <v>0</v>
      </c>
      <c r="J10" s="41">
        <f t="shared" ref="J10:J51" si="1">H10-I10</f>
        <v>16858058</v>
      </c>
    </row>
    <row r="11" spans="1:10" ht="15" customHeight="1">
      <c r="A11" s="220"/>
      <c r="B11" s="73"/>
      <c r="C11" s="225" t="s">
        <v>144</v>
      </c>
      <c r="D11" s="73"/>
      <c r="E11" s="73"/>
      <c r="F11" s="41">
        <v>128988</v>
      </c>
      <c r="G11" s="41">
        <v>10700</v>
      </c>
      <c r="H11" s="41">
        <f t="shared" si="0"/>
        <v>139688</v>
      </c>
      <c r="I11" s="41">
        <v>10700</v>
      </c>
      <c r="J11" s="41">
        <f t="shared" si="1"/>
        <v>128988</v>
      </c>
    </row>
    <row r="12" spans="1:10" ht="15" customHeight="1">
      <c r="A12" s="220"/>
      <c r="B12" s="73"/>
      <c r="C12" s="225" t="s">
        <v>147</v>
      </c>
      <c r="D12" s="73"/>
      <c r="E12" s="73"/>
      <c r="F12" s="41">
        <v>4642000</v>
      </c>
      <c r="G12" s="41">
        <v>0</v>
      </c>
      <c r="H12" s="41">
        <f t="shared" si="0"/>
        <v>4642000</v>
      </c>
      <c r="I12" s="41">
        <v>0</v>
      </c>
      <c r="J12" s="41">
        <f t="shared" si="1"/>
        <v>4642000</v>
      </c>
    </row>
    <row r="13" spans="1:10" ht="15" customHeight="1">
      <c r="A13" s="220"/>
      <c r="B13" s="73"/>
      <c r="C13" s="226" t="s">
        <v>150</v>
      </c>
      <c r="D13" s="73"/>
      <c r="E13" s="73"/>
      <c r="F13" s="41">
        <v>9727892</v>
      </c>
      <c r="G13" s="41">
        <v>0</v>
      </c>
      <c r="H13" s="41">
        <f t="shared" si="0"/>
        <v>9727892</v>
      </c>
      <c r="I13" s="41">
        <v>9727892</v>
      </c>
      <c r="J13" s="41">
        <f t="shared" si="1"/>
        <v>0</v>
      </c>
    </row>
    <row r="14" spans="1:10" ht="15" customHeight="1">
      <c r="A14" s="220"/>
      <c r="B14" s="73"/>
      <c r="C14" s="226" t="s">
        <v>153</v>
      </c>
      <c r="D14" s="73"/>
      <c r="E14" s="73"/>
      <c r="F14" s="41">
        <v>24940</v>
      </c>
      <c r="G14" s="41">
        <v>0</v>
      </c>
      <c r="H14" s="41">
        <f t="shared" si="0"/>
        <v>24940</v>
      </c>
      <c r="I14" s="41">
        <v>0</v>
      </c>
      <c r="J14" s="41">
        <f t="shared" si="1"/>
        <v>24940</v>
      </c>
    </row>
    <row r="15" spans="1:10" ht="15" customHeight="1">
      <c r="A15" s="220"/>
      <c r="B15" s="73"/>
      <c r="C15" s="226" t="s">
        <v>154</v>
      </c>
      <c r="D15" s="73"/>
      <c r="E15" s="73"/>
      <c r="F15" s="41">
        <v>132000</v>
      </c>
      <c r="G15" s="41">
        <v>0</v>
      </c>
      <c r="H15" s="41">
        <f t="shared" si="0"/>
        <v>132000</v>
      </c>
      <c r="I15" s="41">
        <v>0</v>
      </c>
      <c r="J15" s="41">
        <f t="shared" si="1"/>
        <v>132000</v>
      </c>
    </row>
    <row r="16" spans="1:10" ht="15" customHeight="1">
      <c r="A16" s="227" t="s">
        <v>156</v>
      </c>
      <c r="B16" s="72"/>
      <c r="C16" s="72"/>
      <c r="D16" s="72"/>
      <c r="E16" s="72"/>
      <c r="F16" s="44">
        <f>F17+F20</f>
        <v>231880691</v>
      </c>
      <c r="G16" s="44">
        <f>G17+G20</f>
        <v>25216678</v>
      </c>
      <c r="H16" s="44">
        <f>SUM(F16:G16)</f>
        <v>257097369</v>
      </c>
      <c r="I16" s="44">
        <f>I17+I20</f>
        <v>3000000</v>
      </c>
      <c r="J16" s="44">
        <f>J17+J20</f>
        <v>254097369</v>
      </c>
    </row>
    <row r="17" spans="1:10" ht="15" customHeight="1">
      <c r="A17" s="227"/>
      <c r="B17" s="72" t="s">
        <v>157</v>
      </c>
      <c r="C17" s="72"/>
      <c r="D17" s="72"/>
      <c r="E17" s="72"/>
      <c r="F17" s="44">
        <f>SUM(F18:F19)</f>
        <v>172195012</v>
      </c>
      <c r="G17" s="44">
        <f>SUM(G18:G19)</f>
        <v>0</v>
      </c>
      <c r="H17" s="44">
        <f t="shared" si="0"/>
        <v>172195012</v>
      </c>
      <c r="I17" s="44">
        <f>I19</f>
        <v>0</v>
      </c>
      <c r="J17" s="44">
        <f>SUM(J18:J19)</f>
        <v>172195012</v>
      </c>
    </row>
    <row r="18" spans="1:10" ht="15" customHeight="1">
      <c r="A18" s="220"/>
      <c r="B18" s="73"/>
      <c r="C18" s="73" t="s">
        <v>158</v>
      </c>
      <c r="D18" s="73"/>
      <c r="E18" s="73"/>
      <c r="F18" s="41">
        <v>59200000</v>
      </c>
      <c r="G18" s="41">
        <v>0</v>
      </c>
      <c r="H18" s="41">
        <f t="shared" si="0"/>
        <v>59200000</v>
      </c>
      <c r="I18" s="41">
        <v>0</v>
      </c>
      <c r="J18" s="41">
        <f t="shared" si="1"/>
        <v>59200000</v>
      </c>
    </row>
    <row r="19" spans="1:10" ht="15" customHeight="1">
      <c r="A19" s="220"/>
      <c r="B19" s="73"/>
      <c r="C19" s="73" t="s">
        <v>160</v>
      </c>
      <c r="D19" s="73"/>
      <c r="E19" s="73"/>
      <c r="F19" s="41">
        <v>112995012</v>
      </c>
      <c r="G19" s="41">
        <v>0</v>
      </c>
      <c r="H19" s="47">
        <f t="shared" si="0"/>
        <v>112995012</v>
      </c>
      <c r="I19" s="41">
        <v>0</v>
      </c>
      <c r="J19" s="41">
        <f t="shared" si="1"/>
        <v>112995012</v>
      </c>
    </row>
    <row r="20" spans="1:10" ht="15" customHeight="1">
      <c r="A20" s="227"/>
      <c r="B20" s="72" t="s">
        <v>162</v>
      </c>
      <c r="C20" s="72"/>
      <c r="D20" s="72"/>
      <c r="E20" s="72"/>
      <c r="F20" s="44">
        <f>SUM(F21:F30)</f>
        <v>59685679</v>
      </c>
      <c r="G20" s="44">
        <f>SUM(G21:G30)</f>
        <v>25216678</v>
      </c>
      <c r="H20" s="44">
        <f>SUM(F20:G20)</f>
        <v>84902357</v>
      </c>
      <c r="I20" s="44">
        <f>SUM(I21:I30)</f>
        <v>3000000</v>
      </c>
      <c r="J20" s="44">
        <f>SUM(J21:J30)</f>
        <v>81902357</v>
      </c>
    </row>
    <row r="21" spans="1:10" ht="15" customHeight="1">
      <c r="A21" s="220"/>
      <c r="B21" s="73"/>
      <c r="C21" s="73" t="s">
        <v>158</v>
      </c>
      <c r="D21" s="73"/>
      <c r="E21" s="73"/>
      <c r="F21" s="41">
        <v>20738641</v>
      </c>
      <c r="G21" s="41"/>
      <c r="H21" s="41">
        <f t="shared" si="0"/>
        <v>20738641</v>
      </c>
      <c r="I21" s="41">
        <v>0</v>
      </c>
      <c r="J21" s="41">
        <f t="shared" si="1"/>
        <v>20738641</v>
      </c>
    </row>
    <row r="22" spans="1:10" ht="15" customHeight="1">
      <c r="A22" s="220"/>
      <c r="B22" s="73"/>
      <c r="C22" s="73" t="s">
        <v>160</v>
      </c>
      <c r="D22" s="73"/>
      <c r="E22" s="73"/>
      <c r="F22" s="41">
        <v>1918502</v>
      </c>
      <c r="G22" s="41">
        <v>22479766</v>
      </c>
      <c r="H22" s="41">
        <f t="shared" si="0"/>
        <v>24398268</v>
      </c>
      <c r="I22" s="41">
        <v>0</v>
      </c>
      <c r="J22" s="41">
        <f t="shared" si="1"/>
        <v>24398268</v>
      </c>
    </row>
    <row r="23" spans="1:10" ht="15" customHeight="1">
      <c r="A23" s="220"/>
      <c r="B23" s="73"/>
      <c r="C23" s="73" t="s">
        <v>166</v>
      </c>
      <c r="D23" s="73"/>
      <c r="E23" s="73"/>
      <c r="F23" s="41">
        <v>6072496</v>
      </c>
      <c r="G23" s="41">
        <v>2588907</v>
      </c>
      <c r="H23" s="41">
        <f>SUM(F23:G23)</f>
        <v>8661403</v>
      </c>
      <c r="I23" s="41">
        <v>0</v>
      </c>
      <c r="J23" s="41">
        <f t="shared" si="1"/>
        <v>8661403</v>
      </c>
    </row>
    <row r="24" spans="1:10" ht="15" customHeight="1">
      <c r="A24" s="220"/>
      <c r="B24" s="73"/>
      <c r="C24" s="73" t="s">
        <v>168</v>
      </c>
      <c r="D24" s="73"/>
      <c r="E24" s="73"/>
      <c r="F24" s="41">
        <v>8373615</v>
      </c>
      <c r="G24" s="41">
        <v>0</v>
      </c>
      <c r="H24" s="41">
        <f>SUM(F24:G24)</f>
        <v>8373615</v>
      </c>
      <c r="I24" s="41">
        <v>0</v>
      </c>
      <c r="J24" s="41">
        <f>H24-I24</f>
        <v>8373615</v>
      </c>
    </row>
    <row r="25" spans="1:10" ht="15" customHeight="1">
      <c r="A25" s="220"/>
      <c r="B25" s="73"/>
      <c r="C25" s="228" t="s">
        <v>169</v>
      </c>
      <c r="D25" s="228"/>
      <c r="E25" s="228"/>
      <c r="F25" s="48">
        <v>8578248</v>
      </c>
      <c r="G25" s="48">
        <v>1</v>
      </c>
      <c r="H25" s="48">
        <f>SUM(F25:G25)</f>
        <v>8578249</v>
      </c>
      <c r="I25" s="41">
        <v>0</v>
      </c>
      <c r="J25" s="41">
        <f>H25-I25</f>
        <v>8578249</v>
      </c>
    </row>
    <row r="26" spans="1:10" ht="15" customHeight="1">
      <c r="A26" s="220"/>
      <c r="B26" s="73"/>
      <c r="C26" s="73" t="s">
        <v>170</v>
      </c>
      <c r="D26" s="73"/>
      <c r="E26" s="73"/>
      <c r="F26" s="41">
        <v>1736004</v>
      </c>
      <c r="G26" s="41">
        <v>130004</v>
      </c>
      <c r="H26" s="41">
        <f t="shared" si="0"/>
        <v>1866008</v>
      </c>
      <c r="I26" s="41">
        <v>0</v>
      </c>
      <c r="J26" s="41">
        <f t="shared" si="1"/>
        <v>1866008</v>
      </c>
    </row>
    <row r="27" spans="1:10" ht="15" customHeight="1">
      <c r="A27" s="220"/>
      <c r="B27" s="73"/>
      <c r="C27" s="73" t="s">
        <v>172</v>
      </c>
      <c r="D27" s="73"/>
      <c r="E27" s="73"/>
      <c r="F27" s="41">
        <v>9268173</v>
      </c>
      <c r="G27" s="41">
        <v>18000</v>
      </c>
      <c r="H27" s="41">
        <f t="shared" si="0"/>
        <v>9286173</v>
      </c>
      <c r="I27" s="41">
        <v>0</v>
      </c>
      <c r="J27" s="41">
        <f t="shared" si="1"/>
        <v>9286173</v>
      </c>
    </row>
    <row r="28" spans="1:10" ht="15" customHeight="1">
      <c r="A28" s="220"/>
      <c r="B28" s="73"/>
      <c r="C28" s="73" t="s">
        <v>175</v>
      </c>
      <c r="D28" s="73"/>
      <c r="E28" s="73"/>
      <c r="F28" s="41">
        <v>0</v>
      </c>
      <c r="G28" s="41">
        <v>0</v>
      </c>
      <c r="H28" s="41">
        <f t="shared" si="0"/>
        <v>0</v>
      </c>
      <c r="I28" s="41">
        <v>0</v>
      </c>
      <c r="J28" s="41">
        <f t="shared" si="1"/>
        <v>0</v>
      </c>
    </row>
    <row r="29" spans="1:10" ht="18" customHeight="1">
      <c r="A29" s="220"/>
      <c r="B29" s="73"/>
      <c r="C29" s="73" t="s">
        <v>177</v>
      </c>
      <c r="D29" s="73"/>
      <c r="E29" s="73"/>
      <c r="F29" s="49">
        <v>3000000</v>
      </c>
      <c r="G29" s="41">
        <v>0</v>
      </c>
      <c r="H29" s="41">
        <f t="shared" si="0"/>
        <v>3000000</v>
      </c>
      <c r="I29" s="41">
        <v>3000000</v>
      </c>
      <c r="J29" s="41">
        <f t="shared" si="1"/>
        <v>0</v>
      </c>
    </row>
    <row r="30" spans="1:10" ht="15" customHeight="1" thickBot="1">
      <c r="A30" s="220"/>
      <c r="B30" s="73"/>
      <c r="C30" s="73"/>
      <c r="D30" s="73"/>
      <c r="E30" s="73"/>
      <c r="F30" s="41">
        <v>0</v>
      </c>
      <c r="G30" s="41"/>
      <c r="H30" s="50"/>
      <c r="I30" s="41"/>
      <c r="J30" s="41"/>
    </row>
    <row r="31" spans="1:10" s="71" customFormat="1" ht="15" customHeight="1" thickBot="1">
      <c r="A31" s="277" t="s">
        <v>179</v>
      </c>
      <c r="B31" s="278"/>
      <c r="C31" s="278"/>
      <c r="D31" s="278"/>
      <c r="E31" s="279"/>
      <c r="F31" s="51">
        <f>F8+F16</f>
        <v>278713620</v>
      </c>
      <c r="G31" s="51">
        <f>G8+G16</f>
        <v>29517807</v>
      </c>
      <c r="H31" s="41">
        <f t="shared" si="0"/>
        <v>308231427</v>
      </c>
      <c r="I31" s="51">
        <f>I8+I16</f>
        <v>12738592</v>
      </c>
      <c r="J31" s="51">
        <f>J8+J16</f>
        <v>295492835</v>
      </c>
    </row>
    <row r="32" spans="1:10" s="71" customFormat="1" ht="15" customHeight="1">
      <c r="A32" s="234" t="s">
        <v>136</v>
      </c>
      <c r="B32" s="79"/>
      <c r="C32" s="79"/>
      <c r="D32" s="79"/>
      <c r="E32" s="235"/>
      <c r="F32" s="47">
        <f>SUM(F33:F38)</f>
        <v>24323253</v>
      </c>
      <c r="G32" s="47">
        <f>SUM(G33:G38)</f>
        <v>2929424</v>
      </c>
      <c r="H32" s="52">
        <f t="shared" si="0"/>
        <v>27252677</v>
      </c>
      <c r="I32" s="47">
        <f>SUM(I33:I37)</f>
        <v>9738592</v>
      </c>
      <c r="J32" s="52">
        <f t="shared" si="1"/>
        <v>17514085</v>
      </c>
    </row>
    <row r="33" spans="1:10" s="71" customFormat="1" ht="15" customHeight="1">
      <c r="A33" s="220"/>
      <c r="B33" s="73"/>
      <c r="C33" s="236" t="s">
        <v>181</v>
      </c>
      <c r="D33" s="73"/>
      <c r="E33" s="237"/>
      <c r="F33" s="238">
        <v>1490000</v>
      </c>
      <c r="G33" s="41">
        <v>0</v>
      </c>
      <c r="H33" s="41">
        <f t="shared" si="0"/>
        <v>1490000</v>
      </c>
      <c r="I33" s="41"/>
      <c r="J33" s="41">
        <f t="shared" si="1"/>
        <v>1490000</v>
      </c>
    </row>
    <row r="34" spans="1:10" s="71" customFormat="1" ht="15" customHeight="1">
      <c r="A34" s="220"/>
      <c r="B34" s="73"/>
      <c r="C34" s="73" t="s">
        <v>140</v>
      </c>
      <c r="D34" s="73"/>
      <c r="E34" s="237"/>
      <c r="F34" s="238">
        <v>176843</v>
      </c>
      <c r="G34" s="41">
        <v>0</v>
      </c>
      <c r="H34" s="41">
        <f t="shared" si="0"/>
        <v>176843</v>
      </c>
      <c r="I34" s="41"/>
      <c r="J34" s="41">
        <f t="shared" si="1"/>
        <v>176843</v>
      </c>
    </row>
    <row r="35" spans="1:10">
      <c r="A35" s="220"/>
      <c r="B35" s="73"/>
      <c r="C35" s="73" t="s">
        <v>184</v>
      </c>
      <c r="D35" s="73"/>
      <c r="E35" s="237"/>
      <c r="F35" s="238">
        <v>4159000</v>
      </c>
      <c r="G35" s="41">
        <v>52000</v>
      </c>
      <c r="H35" s="41">
        <f t="shared" si="0"/>
        <v>4211000</v>
      </c>
      <c r="I35" s="41">
        <v>214000</v>
      </c>
      <c r="J35" s="41">
        <f t="shared" si="1"/>
        <v>3997000</v>
      </c>
    </row>
    <row r="36" spans="1:10">
      <c r="A36" s="220"/>
      <c r="B36" s="73"/>
      <c r="C36" s="73" t="s">
        <v>185</v>
      </c>
      <c r="D36" s="73"/>
      <c r="E36" s="237"/>
      <c r="F36" s="238">
        <v>14712756</v>
      </c>
      <c r="G36" s="41">
        <v>2877424</v>
      </c>
      <c r="H36" s="41">
        <f t="shared" si="0"/>
        <v>17590180</v>
      </c>
      <c r="I36" s="41">
        <v>9388392</v>
      </c>
      <c r="J36" s="41">
        <f t="shared" si="1"/>
        <v>8201788</v>
      </c>
    </row>
    <row r="37" spans="1:10">
      <c r="A37" s="220"/>
      <c r="B37" s="73"/>
      <c r="C37" s="73" t="s">
        <v>149</v>
      </c>
      <c r="D37" s="73"/>
      <c r="E37" s="237"/>
      <c r="F37" s="238">
        <v>1622308</v>
      </c>
      <c r="G37" s="41">
        <v>0</v>
      </c>
      <c r="H37" s="41">
        <f t="shared" si="0"/>
        <v>1622308</v>
      </c>
      <c r="I37" s="41">
        <v>136200</v>
      </c>
      <c r="J37" s="41">
        <f t="shared" si="1"/>
        <v>1486108</v>
      </c>
    </row>
    <row r="38" spans="1:10">
      <c r="A38" s="220"/>
      <c r="B38" s="73"/>
      <c r="C38" s="73" t="s">
        <v>152</v>
      </c>
      <c r="D38" s="73"/>
      <c r="E38" s="237"/>
      <c r="F38" s="238">
        <v>2162346</v>
      </c>
      <c r="G38" s="41">
        <v>0</v>
      </c>
      <c r="H38" s="41">
        <f t="shared" si="0"/>
        <v>2162346</v>
      </c>
      <c r="I38" s="41"/>
      <c r="J38" s="41">
        <f>H38-I38</f>
        <v>2162346</v>
      </c>
    </row>
    <row r="39" spans="1:10">
      <c r="A39" s="227" t="s">
        <v>159</v>
      </c>
      <c r="B39" s="72"/>
      <c r="C39" s="72"/>
      <c r="D39" s="72"/>
      <c r="E39" s="239"/>
      <c r="F39" s="44">
        <f>SUM(F40:F42)</f>
        <v>30128173</v>
      </c>
      <c r="G39" s="44">
        <f>SUM(G40:G42)</f>
        <v>3018000</v>
      </c>
      <c r="H39" s="44">
        <f>SUM(F39:G39)</f>
        <v>33146173</v>
      </c>
      <c r="I39" s="44">
        <f>I41+I42</f>
        <v>3000000</v>
      </c>
      <c r="J39" s="44">
        <f t="shared" si="1"/>
        <v>30146173</v>
      </c>
    </row>
    <row r="40" spans="1:10">
      <c r="A40" s="220"/>
      <c r="B40" s="73"/>
      <c r="C40" s="73" t="s">
        <v>161</v>
      </c>
      <c r="D40" s="73"/>
      <c r="E40" s="237"/>
      <c r="F40" s="41">
        <v>20860000</v>
      </c>
      <c r="G40" s="41">
        <v>0</v>
      </c>
      <c r="H40" s="41">
        <f t="shared" si="0"/>
        <v>20860000</v>
      </c>
      <c r="I40" s="41"/>
      <c r="J40" s="41">
        <f t="shared" si="1"/>
        <v>20860000</v>
      </c>
    </row>
    <row r="41" spans="1:10" ht="18" customHeight="1">
      <c r="A41" s="220"/>
      <c r="B41" s="73"/>
      <c r="C41" s="73" t="s">
        <v>186</v>
      </c>
      <c r="D41" s="73"/>
      <c r="E41" s="237"/>
      <c r="F41" s="41">
        <v>0</v>
      </c>
      <c r="G41" s="41">
        <v>3000000</v>
      </c>
      <c r="H41" s="41">
        <f t="shared" si="0"/>
        <v>3000000</v>
      </c>
      <c r="I41" s="41">
        <v>3000000</v>
      </c>
      <c r="J41" s="41">
        <f t="shared" si="1"/>
        <v>0</v>
      </c>
    </row>
    <row r="42" spans="1:10" ht="14.25" thickBot="1">
      <c r="A42" s="220"/>
      <c r="B42" s="73"/>
      <c r="C42" s="73" t="s">
        <v>163</v>
      </c>
      <c r="D42" s="73"/>
      <c r="E42" s="237"/>
      <c r="F42" s="41">
        <v>9268173</v>
      </c>
      <c r="G42" s="41">
        <v>18000</v>
      </c>
      <c r="H42" s="41">
        <f t="shared" si="0"/>
        <v>9286173</v>
      </c>
      <c r="I42" s="41"/>
      <c r="J42" s="41">
        <f t="shared" si="1"/>
        <v>9286173</v>
      </c>
    </row>
    <row r="43" spans="1:10" ht="14.25" thickBot="1">
      <c r="A43" s="277" t="s">
        <v>164</v>
      </c>
      <c r="B43" s="278"/>
      <c r="C43" s="278"/>
      <c r="D43" s="278"/>
      <c r="E43" s="279"/>
      <c r="F43" s="51">
        <f>F32+F39</f>
        <v>54451426</v>
      </c>
      <c r="G43" s="51">
        <f>G32+G39</f>
        <v>5947424</v>
      </c>
      <c r="H43" s="51">
        <f t="shared" si="0"/>
        <v>60398850</v>
      </c>
      <c r="I43" s="51">
        <f>I32+I39</f>
        <v>12738592</v>
      </c>
      <c r="J43" s="51">
        <f t="shared" si="1"/>
        <v>47660258</v>
      </c>
    </row>
    <row r="44" spans="1:10">
      <c r="A44" s="240" t="s">
        <v>167</v>
      </c>
      <c r="B44" s="128"/>
      <c r="C44" s="128"/>
      <c r="D44" s="128"/>
      <c r="E44" s="129"/>
      <c r="F44" s="41">
        <v>48217095</v>
      </c>
      <c r="G44" s="41">
        <v>0</v>
      </c>
      <c r="H44" s="41">
        <f t="shared" si="0"/>
        <v>48217095</v>
      </c>
      <c r="I44" s="41">
        <v>0</v>
      </c>
      <c r="J44" s="41">
        <f t="shared" si="1"/>
        <v>48217095</v>
      </c>
    </row>
    <row r="45" spans="1:10">
      <c r="A45" s="240" t="s">
        <v>171</v>
      </c>
      <c r="B45" s="128"/>
      <c r="C45" s="128"/>
      <c r="D45" s="128"/>
      <c r="E45" s="129"/>
      <c r="F45" s="41">
        <v>123426279</v>
      </c>
      <c r="G45" s="41">
        <v>17683361</v>
      </c>
      <c r="H45" s="41">
        <f t="shared" si="0"/>
        <v>141109640</v>
      </c>
      <c r="I45" s="41">
        <v>0</v>
      </c>
      <c r="J45" s="41">
        <f t="shared" si="1"/>
        <v>141109640</v>
      </c>
    </row>
    <row r="46" spans="1:10">
      <c r="A46" s="240" t="s">
        <v>174</v>
      </c>
      <c r="B46" s="128"/>
      <c r="C46" s="128"/>
      <c r="D46" s="128"/>
      <c r="E46" s="129"/>
      <c r="F46" s="41">
        <v>0</v>
      </c>
      <c r="G46" s="41">
        <f>G47</f>
        <v>0</v>
      </c>
      <c r="H46" s="41">
        <f t="shared" si="0"/>
        <v>0</v>
      </c>
      <c r="I46" s="41">
        <v>0</v>
      </c>
      <c r="J46" s="41">
        <f t="shared" si="1"/>
        <v>0</v>
      </c>
    </row>
    <row r="47" spans="1:10">
      <c r="A47" s="240"/>
      <c r="B47" s="128"/>
      <c r="C47" s="128" t="s">
        <v>176</v>
      </c>
      <c r="D47" s="128"/>
      <c r="E47" s="129"/>
      <c r="F47" s="41">
        <v>0</v>
      </c>
      <c r="G47" s="41">
        <v>0</v>
      </c>
      <c r="H47" s="41">
        <f t="shared" si="0"/>
        <v>0</v>
      </c>
      <c r="I47" s="41">
        <v>0</v>
      </c>
      <c r="J47" s="41">
        <f t="shared" si="1"/>
        <v>0</v>
      </c>
    </row>
    <row r="48" spans="1:10" ht="18" customHeight="1">
      <c r="A48" s="220" t="s">
        <v>178</v>
      </c>
      <c r="B48" s="73"/>
      <c r="C48" s="73"/>
      <c r="D48" s="73"/>
      <c r="E48" s="237"/>
      <c r="F48" s="41">
        <v>52618820</v>
      </c>
      <c r="G48" s="41">
        <f>G31-G43-G44-G45-G46</f>
        <v>5887022</v>
      </c>
      <c r="H48" s="41">
        <f t="shared" si="0"/>
        <v>58505842</v>
      </c>
      <c r="I48" s="41">
        <f>I31-I43-I44-I45-I46</f>
        <v>0</v>
      </c>
      <c r="J48" s="41">
        <f>H48-I48</f>
        <v>58505842</v>
      </c>
    </row>
    <row r="49" spans="1:10" ht="18" customHeight="1" thickBot="1">
      <c r="A49" s="220"/>
      <c r="B49" s="73" t="s">
        <v>180</v>
      </c>
      <c r="C49" s="73"/>
      <c r="D49" s="73"/>
      <c r="E49" s="237"/>
      <c r="F49" s="41">
        <v>2241365</v>
      </c>
      <c r="G49" s="41">
        <v>-1015723</v>
      </c>
      <c r="H49" s="50">
        <f>SUM(F49:G49)</f>
        <v>1225642</v>
      </c>
      <c r="I49" s="50">
        <v>0</v>
      </c>
      <c r="J49" s="41">
        <f t="shared" si="1"/>
        <v>1225642</v>
      </c>
    </row>
    <row r="50" spans="1:10" ht="14.25" thickBot="1">
      <c r="A50" s="241" t="s">
        <v>182</v>
      </c>
      <c r="B50" s="242"/>
      <c r="C50" s="242"/>
      <c r="D50" s="242"/>
      <c r="E50" s="243"/>
      <c r="F50" s="51">
        <f>F44+F45+F46+F48</f>
        <v>224262194</v>
      </c>
      <c r="G50" s="51">
        <f>G44+G45+G46+G48</f>
        <v>23570383</v>
      </c>
      <c r="H50" s="41">
        <f t="shared" si="0"/>
        <v>247832577</v>
      </c>
      <c r="I50" s="50">
        <f>I44+I45+I46+I48</f>
        <v>0</v>
      </c>
      <c r="J50" s="51">
        <f t="shared" si="1"/>
        <v>247832577</v>
      </c>
    </row>
    <row r="51" spans="1:10" ht="14.25" thickBot="1">
      <c r="A51" s="277" t="s">
        <v>183</v>
      </c>
      <c r="B51" s="278"/>
      <c r="C51" s="278"/>
      <c r="D51" s="278"/>
      <c r="E51" s="279"/>
      <c r="F51" s="51">
        <f>F43+F50</f>
        <v>278713620</v>
      </c>
      <c r="G51" s="51">
        <f>G43+G50</f>
        <v>29517807</v>
      </c>
      <c r="H51" s="51">
        <f t="shared" si="0"/>
        <v>308231427</v>
      </c>
      <c r="I51" s="51">
        <f>I43+I50</f>
        <v>12738592</v>
      </c>
      <c r="J51" s="51">
        <f t="shared" si="1"/>
        <v>295492835</v>
      </c>
    </row>
  </sheetData>
  <sheetProtection password="CA86" sheet="1" objects="1" scenarios="1"/>
  <mergeCells count="6">
    <mergeCell ref="A51:E51"/>
    <mergeCell ref="A3:J3"/>
    <mergeCell ref="A1:J1"/>
    <mergeCell ref="A7:E7"/>
    <mergeCell ref="A31:E31"/>
    <mergeCell ref="A43:E43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資金収支計算書1-1</vt:lpstr>
      <vt:lpstr>資金収支内訳書1-2</vt:lpstr>
      <vt:lpstr>事業活動計算書2-1</vt:lpstr>
      <vt:lpstr>事業活動計内訳表2-2</vt:lpstr>
      <vt:lpstr>貸借対照表3-1</vt:lpstr>
      <vt:lpstr>貸借対照表3-2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</dc:creator>
  <cp:lastModifiedBy>honbu</cp:lastModifiedBy>
  <dcterms:created xsi:type="dcterms:W3CDTF">2014-07-09T05:49:44Z</dcterms:created>
  <dcterms:modified xsi:type="dcterms:W3CDTF">2014-07-11T23:24:59Z</dcterms:modified>
</cp:coreProperties>
</file>